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ämäTyökirja"/>
  <mc:AlternateContent xmlns:mc="http://schemas.openxmlformats.org/markup-compatibility/2006">
    <mc:Choice Requires="x15">
      <x15ac:absPath xmlns:x15ac="http://schemas.microsoft.com/office/spreadsheetml/2010/11/ac" url="https://motivaoy-my.sharepoint.com/personal/jaana_federley_motiva_fi/Documents/Desktop/Siirtotiedostot/ET/"/>
    </mc:Choice>
  </mc:AlternateContent>
  <xr:revisionPtr revIDLastSave="177" documentId="8_{F756E548-BDF0-4B71-B348-7767D407CC43}" xr6:coauthVersionLast="47" xr6:coauthVersionMax="47" xr10:uidLastSave="{D8299F75-B1BD-4678-AB01-DDC574C83475}"/>
  <workbookProtection workbookAlgorithmName="SHA-512" workbookHashValue="7whQMi/jsRlm2awGuKkn4EuLRDGO/m/DHjHgfY6KvJgdXUGUJZPlUgoDbScL2REyYw8I/Y51JGmex2sHR+DQlg==" workbookSaltValue="z5IaMnVP8+mt0OG1MNgm4g==" workbookSpinCount="100000" lockStructure="1"/>
  <bookViews>
    <workbookView xWindow="3120" yWindow="3120" windowWidth="21600" windowHeight="11295" tabRatio="852" xr2:uid="{00000000-000D-0000-FFFF-FFFF00000000}"/>
  </bookViews>
  <sheets>
    <sheet name="Ohje" sheetId="6" r:id="rId1"/>
    <sheet name="Toimenpiteet" sheetId="1" r:id="rId2"/>
    <sheet name="Toimenpiteiden luokittelu" sheetId="3" state="hidden" r:id="rId3"/>
  </sheets>
  <definedNames>
    <definedName name="Asiakastoiminnot_6">'Toimenpiteiden luokittelu'!$C$44:$C$46</definedName>
    <definedName name="Energia_ala">'Toimenpiteiden luokittelu'!$C$8:$C$21</definedName>
    <definedName name="Energia_ala_muu">'Toimenpiteiden luokittelu'!$C$16:$C$21</definedName>
    <definedName name="Energiantuotanto">'Toimenpiteiden luokittelu'!$C$9:$C$14</definedName>
    <definedName name="Järjestelmätason_tehokkuus_1">'Toimenpiteiden luokittelu'!$C$25:$C$28</definedName>
    <definedName name="KTEK_TEK" localSheetId="0">Table2[KTEK_TEK]</definedName>
    <definedName name="KTEK_TEK">Table2[KTEK_TEK]</definedName>
    <definedName name="Kulutuspään_ratkaisu_2">'Toimenpiteiden luokittelu'!$C$30:$C$31</definedName>
    <definedName name="Kylla_ei" localSheetId="0">Table4[Kylla_Ei]</definedName>
    <definedName name="Kylla_ei">Table4[Kylla_Ei]</definedName>
    <definedName name="Muu_5">'Toimenpiteiden luokittelu'!$C$41:$C$42</definedName>
    <definedName name="Muu_oma_toiminta_10">'Toimenpiteiden luokittelu'!$C$66:$C$67</definedName>
    <definedName name="Toteutusvaihe" localSheetId="0">Table3[Toteutusvaihe]</definedName>
    <definedName name="Toteutusvaihe">Table3[Toteutusvaihe]</definedName>
    <definedName name="Tuotantolaitoksen_tehokkuus_1">'Toimenpiteiden luokittelu'!$C$37:$C$39</definedName>
    <definedName name="Uusi_energialähde_3">'Toimenpiteiden luokittelu'!$C$33:$C$35</definedName>
    <definedName name="Verkon_käyttö_7">'Toimenpiteiden luokittelu'!$C$48:$C$51</definedName>
    <definedName name="Verkon_rakentaminen_ja_kunnossapito_8">'Toimenpiteiden luokittelu'!$C$53:$C$58</definedName>
    <definedName name="Verkon_suunnittelu_9">'Toimenpiteiden luokittelu'!$C$60:$C$64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 r="T10" i="1" s="1"/>
  <c r="B20" i="3"/>
  <c r="B21" i="3"/>
  <c r="B14" i="3"/>
  <c r="A2" i="1"/>
  <c r="E4" i="1" l="1"/>
  <c r="W102" i="1"/>
  <c r="W103" i="1"/>
  <c r="W104" i="1"/>
  <c r="W105" i="1"/>
  <c r="W106" i="1"/>
  <c r="W107" i="1"/>
  <c r="W108" i="1"/>
  <c r="W109" i="1"/>
  <c r="V102" i="1"/>
  <c r="V103" i="1"/>
  <c r="V104" i="1"/>
  <c r="V105" i="1"/>
  <c r="V106" i="1"/>
  <c r="V107" i="1"/>
  <c r="V108" i="1"/>
  <c r="V109" i="1"/>
  <c r="U109" i="1" s="1"/>
  <c r="M102" i="1"/>
  <c r="T102" i="1" s="1"/>
  <c r="M103" i="1"/>
  <c r="T103" i="1" s="1"/>
  <c r="M104" i="1"/>
  <c r="T104" i="1" s="1"/>
  <c r="M105" i="1"/>
  <c r="T105" i="1" s="1"/>
  <c r="M106" i="1"/>
  <c r="T106" i="1" s="1"/>
  <c r="M107" i="1"/>
  <c r="T107" i="1" s="1"/>
  <c r="M108" i="1"/>
  <c r="T108" i="1" s="1"/>
  <c r="M109" i="1"/>
  <c r="T109" i="1" s="1"/>
  <c r="U110" i="1"/>
  <c r="U102" i="1"/>
  <c r="U103" i="1"/>
  <c r="U104" i="1"/>
  <c r="U105" i="1"/>
  <c r="U106" i="1"/>
  <c r="U107" i="1"/>
  <c r="U108" i="1"/>
  <c r="M14" i="1" l="1"/>
  <c r="T14" i="1" s="1"/>
  <c r="M12" i="1"/>
  <c r="T12" i="1" s="1"/>
  <c r="M13" i="1"/>
  <c r="T13" i="1" s="1"/>
  <c r="M11" i="1"/>
  <c r="T11" i="1" s="1"/>
  <c r="M15" i="1"/>
  <c r="T15" i="1" s="1"/>
  <c r="M16" i="1"/>
  <c r="T16" i="1" s="1"/>
  <c r="M17" i="1"/>
  <c r="T17" i="1" s="1"/>
  <c r="M18" i="1"/>
  <c r="T18" i="1" s="1"/>
  <c r="M19" i="1"/>
  <c r="T19" i="1" s="1"/>
  <c r="M20" i="1"/>
  <c r="T20" i="1" s="1"/>
  <c r="M21" i="1"/>
  <c r="T21" i="1" s="1"/>
  <c r="M22" i="1"/>
  <c r="T22" i="1" s="1"/>
  <c r="M23" i="1"/>
  <c r="T23" i="1" s="1"/>
  <c r="M24" i="1"/>
  <c r="T24" i="1" s="1"/>
  <c r="M25" i="1"/>
  <c r="T25" i="1" s="1"/>
  <c r="M26" i="1"/>
  <c r="T26" i="1" s="1"/>
  <c r="M27" i="1"/>
  <c r="T27" i="1" s="1"/>
  <c r="M28" i="1"/>
  <c r="T28" i="1" s="1"/>
  <c r="M29" i="1"/>
  <c r="T29" i="1" s="1"/>
  <c r="M30" i="1"/>
  <c r="T30" i="1" s="1"/>
  <c r="M31" i="1"/>
  <c r="T31" i="1" s="1"/>
  <c r="M32" i="1"/>
  <c r="T32" i="1" s="1"/>
  <c r="M33" i="1"/>
  <c r="T33" i="1" s="1"/>
  <c r="M34" i="1"/>
  <c r="T34" i="1" s="1"/>
  <c r="M35" i="1"/>
  <c r="T35" i="1" s="1"/>
  <c r="M36" i="1"/>
  <c r="T36" i="1" s="1"/>
  <c r="M37" i="1"/>
  <c r="T37" i="1" s="1"/>
  <c r="M38" i="1"/>
  <c r="T38" i="1" s="1"/>
  <c r="M39" i="1"/>
  <c r="T39" i="1" s="1"/>
  <c r="M40" i="1"/>
  <c r="T40" i="1" s="1"/>
  <c r="M41" i="1"/>
  <c r="T41" i="1" s="1"/>
  <c r="M42" i="1"/>
  <c r="T42" i="1" s="1"/>
  <c r="M43" i="1"/>
  <c r="T43" i="1" s="1"/>
  <c r="M44" i="1"/>
  <c r="T44" i="1" s="1"/>
  <c r="M45" i="1"/>
  <c r="T45" i="1" s="1"/>
  <c r="M46" i="1"/>
  <c r="T46" i="1" s="1"/>
  <c r="M47" i="1"/>
  <c r="T47" i="1" s="1"/>
  <c r="M48" i="1"/>
  <c r="T48" i="1" s="1"/>
  <c r="M49" i="1"/>
  <c r="T49" i="1" s="1"/>
  <c r="M50" i="1"/>
  <c r="T50" i="1" s="1"/>
  <c r="M51" i="1"/>
  <c r="T51" i="1" s="1"/>
  <c r="M52" i="1"/>
  <c r="T52" i="1" s="1"/>
  <c r="M53" i="1"/>
  <c r="T53" i="1" s="1"/>
  <c r="M54" i="1"/>
  <c r="T54" i="1" s="1"/>
  <c r="M55" i="1"/>
  <c r="T55" i="1" s="1"/>
  <c r="M56" i="1"/>
  <c r="T56" i="1" s="1"/>
  <c r="M57" i="1"/>
  <c r="T57" i="1" s="1"/>
  <c r="M58" i="1"/>
  <c r="T58" i="1" s="1"/>
  <c r="M59" i="1"/>
  <c r="T59" i="1" s="1"/>
  <c r="M60" i="1"/>
  <c r="T60" i="1" s="1"/>
  <c r="M61" i="1"/>
  <c r="T61" i="1" s="1"/>
  <c r="M62" i="1"/>
  <c r="T62" i="1" s="1"/>
  <c r="M63" i="1"/>
  <c r="T63" i="1" s="1"/>
  <c r="M64" i="1"/>
  <c r="T64" i="1" s="1"/>
  <c r="M65" i="1"/>
  <c r="T65" i="1" s="1"/>
  <c r="M66" i="1"/>
  <c r="T66" i="1" s="1"/>
  <c r="M67" i="1"/>
  <c r="T67" i="1" s="1"/>
  <c r="M68" i="1"/>
  <c r="T68" i="1" s="1"/>
  <c r="M69" i="1"/>
  <c r="T69" i="1" s="1"/>
  <c r="M70" i="1"/>
  <c r="T70" i="1" s="1"/>
  <c r="M71" i="1"/>
  <c r="T71" i="1" s="1"/>
  <c r="M72" i="1"/>
  <c r="T72" i="1" s="1"/>
  <c r="M73" i="1"/>
  <c r="T73" i="1" s="1"/>
  <c r="M74" i="1"/>
  <c r="T74" i="1" s="1"/>
  <c r="M75" i="1"/>
  <c r="T75" i="1" s="1"/>
  <c r="M76" i="1"/>
  <c r="T76" i="1" s="1"/>
  <c r="M77" i="1"/>
  <c r="T77" i="1" s="1"/>
  <c r="M78" i="1"/>
  <c r="T78" i="1" s="1"/>
  <c r="M79" i="1"/>
  <c r="T79" i="1" s="1"/>
  <c r="M80" i="1"/>
  <c r="T80" i="1" s="1"/>
  <c r="M81" i="1"/>
  <c r="T81" i="1" s="1"/>
  <c r="M82" i="1"/>
  <c r="T82" i="1" s="1"/>
  <c r="M83" i="1"/>
  <c r="T83" i="1" s="1"/>
  <c r="M84" i="1"/>
  <c r="T84" i="1" s="1"/>
  <c r="M85" i="1"/>
  <c r="T85" i="1" s="1"/>
  <c r="M86" i="1"/>
  <c r="T86" i="1" s="1"/>
  <c r="M87" i="1"/>
  <c r="T87" i="1" s="1"/>
  <c r="M88" i="1"/>
  <c r="T88" i="1" s="1"/>
  <c r="M89" i="1"/>
  <c r="T89" i="1" s="1"/>
  <c r="M90" i="1"/>
  <c r="T90" i="1" s="1"/>
  <c r="M91" i="1"/>
  <c r="T91" i="1" s="1"/>
  <c r="M92" i="1"/>
  <c r="T92" i="1" s="1"/>
  <c r="M93" i="1"/>
  <c r="T93" i="1" s="1"/>
  <c r="M94" i="1"/>
  <c r="T94" i="1" s="1"/>
  <c r="M95" i="1"/>
  <c r="T95" i="1" s="1"/>
  <c r="M96" i="1"/>
  <c r="T96" i="1" s="1"/>
  <c r="M97" i="1"/>
  <c r="T97" i="1" s="1"/>
  <c r="M98" i="1"/>
  <c r="T98" i="1" s="1"/>
  <c r="M99" i="1"/>
  <c r="T99" i="1" s="1"/>
  <c r="M100" i="1"/>
  <c r="T100" i="1" s="1"/>
  <c r="M101" i="1"/>
  <c r="T101" i="1" s="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 i="1"/>
  <c r="U17" i="1"/>
  <c r="U18" i="1"/>
  <c r="U19" i="1"/>
  <c r="U20" i="1"/>
  <c r="U21" i="1"/>
  <c r="U22" i="1"/>
  <c r="U23" i="1"/>
  <c r="U24" i="1"/>
  <c r="U25" i="1"/>
  <c r="U26" i="1"/>
  <c r="U27" i="1"/>
  <c r="U28" i="1"/>
  <c r="U29" i="1"/>
  <c r="U30" i="1"/>
  <c r="U31" i="1"/>
  <c r="U32" i="1"/>
  <c r="U33" i="1"/>
  <c r="U34" i="1"/>
  <c r="U35" i="1"/>
  <c r="U36" i="1"/>
  <c r="U37" i="1"/>
  <c r="U38" i="1"/>
  <c r="U39" i="1"/>
  <c r="U40" i="1"/>
  <c r="U41" i="1"/>
  <c r="U42" i="1"/>
  <c r="U43" i="1"/>
  <c r="U44" i="1"/>
  <c r="U45" i="1"/>
  <c r="U46" i="1"/>
  <c r="U47" i="1"/>
  <c r="U48" i="1"/>
  <c r="U49" i="1"/>
  <c r="U50" i="1"/>
  <c r="U51" i="1"/>
  <c r="U52" i="1"/>
  <c r="U53" i="1"/>
  <c r="U54" i="1"/>
  <c r="U55" i="1"/>
  <c r="U56" i="1"/>
  <c r="U57" i="1"/>
  <c r="U58" i="1"/>
  <c r="U59" i="1"/>
  <c r="U60" i="1"/>
  <c r="U61" i="1"/>
  <c r="U62" i="1"/>
  <c r="U63" i="1"/>
  <c r="U64" i="1"/>
  <c r="U65" i="1"/>
  <c r="U66" i="1"/>
  <c r="U67" i="1"/>
  <c r="U68" i="1"/>
  <c r="U69" i="1"/>
  <c r="U70" i="1"/>
  <c r="U71" i="1"/>
  <c r="U72" i="1"/>
  <c r="U73" i="1"/>
  <c r="U74" i="1"/>
  <c r="U75" i="1"/>
  <c r="U76" i="1"/>
  <c r="U77" i="1"/>
  <c r="U78" i="1"/>
  <c r="U79" i="1"/>
  <c r="U80" i="1"/>
  <c r="U81" i="1"/>
  <c r="U82" i="1"/>
  <c r="U83" i="1"/>
  <c r="U84" i="1"/>
  <c r="U85" i="1"/>
  <c r="U86" i="1"/>
  <c r="U88" i="1"/>
  <c r="U90" i="1"/>
  <c r="U91" i="1"/>
  <c r="U92" i="1"/>
  <c r="U93" i="1"/>
  <c r="U94" i="1"/>
  <c r="U95" i="1"/>
  <c r="U96" i="1"/>
  <c r="U97" i="1"/>
  <c r="U98" i="1"/>
  <c r="U99" i="1"/>
  <c r="U100" i="1"/>
  <c r="U101" i="1"/>
  <c r="V10" i="1"/>
  <c r="U10" i="1" s="1"/>
  <c r="V16" i="1"/>
  <c r="U16" i="1" s="1"/>
  <c r="B54" i="3"/>
  <c r="B55" i="3"/>
  <c r="B56" i="3"/>
  <c r="B57" i="3"/>
  <c r="B58" i="3"/>
  <c r="B53" i="3"/>
  <c r="V11" i="1"/>
  <c r="U11" i="1" s="1"/>
  <c r="V12" i="1"/>
  <c r="U12" i="1" s="1"/>
  <c r="V13" i="1"/>
  <c r="U13" i="1" s="1"/>
  <c r="V14" i="1"/>
  <c r="U14" i="1" s="1"/>
  <c r="V15" i="1"/>
  <c r="U15" i="1" s="1"/>
  <c r="V17" i="1"/>
  <c r="V18" i="1"/>
  <c r="V19" i="1"/>
  <c r="V20" i="1"/>
  <c r="V21" i="1"/>
  <c r="V22" i="1"/>
  <c r="V23" i="1"/>
  <c r="V24" i="1"/>
  <c r="V25" i="1"/>
  <c r="V26" i="1"/>
  <c r="V27" i="1"/>
  <c r="V28" i="1"/>
  <c r="V29" i="1"/>
  <c r="V30" i="1"/>
  <c r="V31" i="1"/>
  <c r="V32" i="1"/>
  <c r="V33" i="1"/>
  <c r="V34" i="1"/>
  <c r="V35" i="1"/>
  <c r="V36" i="1"/>
  <c r="V37" i="1"/>
  <c r="V38" i="1"/>
  <c r="V39" i="1"/>
  <c r="V40" i="1"/>
  <c r="V41" i="1"/>
  <c r="V42" i="1"/>
  <c r="V43" i="1"/>
  <c r="V44" i="1"/>
  <c r="V45" i="1"/>
  <c r="V46" i="1"/>
  <c r="V47" i="1"/>
  <c r="V48" i="1"/>
  <c r="V49" i="1"/>
  <c r="V50" i="1"/>
  <c r="V51" i="1"/>
  <c r="V52" i="1"/>
  <c r="V53" i="1"/>
  <c r="V54" i="1"/>
  <c r="V55" i="1"/>
  <c r="V56" i="1"/>
  <c r="V57" i="1"/>
  <c r="V58" i="1"/>
  <c r="V59" i="1"/>
  <c r="V60" i="1"/>
  <c r="V61" i="1"/>
  <c r="V62" i="1"/>
  <c r="V63" i="1"/>
  <c r="V64" i="1"/>
  <c r="V65" i="1"/>
  <c r="V66" i="1"/>
  <c r="V67" i="1"/>
  <c r="V68" i="1"/>
  <c r="V69" i="1"/>
  <c r="V70" i="1"/>
  <c r="V71" i="1"/>
  <c r="V72" i="1"/>
  <c r="V73" i="1"/>
  <c r="V74" i="1"/>
  <c r="V75" i="1"/>
  <c r="V76" i="1"/>
  <c r="V77" i="1"/>
  <c r="V78" i="1"/>
  <c r="V79" i="1"/>
  <c r="V80" i="1"/>
  <c r="V81" i="1"/>
  <c r="V82" i="1"/>
  <c r="V83" i="1"/>
  <c r="V84" i="1"/>
  <c r="V85" i="1"/>
  <c r="V86" i="1"/>
  <c r="V87" i="1"/>
  <c r="U87" i="1" s="1"/>
  <c r="V88" i="1"/>
  <c r="V89" i="1"/>
  <c r="U89" i="1" s="1"/>
  <c r="V90" i="1"/>
  <c r="V91" i="1"/>
  <c r="V92" i="1"/>
  <c r="V93" i="1"/>
  <c r="V94" i="1"/>
  <c r="V95" i="1"/>
  <c r="V96" i="1"/>
  <c r="V97" i="1"/>
  <c r="V98" i="1"/>
  <c r="V99" i="1"/>
  <c r="V100" i="1"/>
  <c r="V101" i="1"/>
  <c r="B67" i="3"/>
  <c r="B66" i="3"/>
  <c r="B61" i="3"/>
  <c r="B62" i="3"/>
  <c r="B63" i="3"/>
  <c r="B64" i="3"/>
  <c r="B60" i="3"/>
  <c r="B49" i="3"/>
  <c r="B50" i="3"/>
  <c r="B51" i="3"/>
  <c r="B48" i="3"/>
  <c r="B45" i="3"/>
  <c r="B46" i="3"/>
  <c r="B44" i="3"/>
  <c r="B42" i="3"/>
  <c r="B41" i="3"/>
  <c r="B38" i="3"/>
  <c r="B39" i="3"/>
  <c r="B37" i="3"/>
  <c r="B34" i="3"/>
  <c r="B35" i="3"/>
  <c r="B33" i="3"/>
  <c r="B31" i="3"/>
  <c r="B30" i="3"/>
  <c r="B26" i="3"/>
  <c r="B27" i="3"/>
  <c r="B28" i="3"/>
  <c r="B25" i="3"/>
  <c r="A2" i="3" l="1"/>
  <c r="B16" i="3" l="1"/>
  <c r="B17" i="3"/>
  <c r="B18" i="3"/>
  <c r="B19" i="3"/>
  <c r="B9" i="3" l="1"/>
  <c r="B10" i="3"/>
  <c r="B11" i="3"/>
  <c r="B12" i="3"/>
  <c r="B13" i="3"/>
  <c r="A1" i="3" l="1"/>
</calcChain>
</file>

<file path=xl/sharedStrings.xml><?xml version="1.0" encoding="utf-8"?>
<sst xmlns="http://schemas.openxmlformats.org/spreadsheetml/2006/main" count="309" uniqueCount="234">
  <si>
    <t>Toimenpiteiden siirtotiedosto</t>
  </si>
  <si>
    <t>Energiantuotanto</t>
  </si>
  <si>
    <t>KTEK</t>
  </si>
  <si>
    <t>TEK</t>
  </si>
  <si>
    <t>1)</t>
  </si>
  <si>
    <t>3)</t>
  </si>
  <si>
    <t>6)</t>
  </si>
  <si>
    <t>7)</t>
  </si>
  <si>
    <t>8)</t>
  </si>
  <si>
    <t>9)</t>
  </si>
  <si>
    <t>10)</t>
  </si>
  <si>
    <t>16)</t>
  </si>
  <si>
    <t>17)</t>
  </si>
  <si>
    <t>18)</t>
  </si>
  <si>
    <t>19)</t>
  </si>
  <si>
    <t>20)</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</si>
  <si>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</si>
  <si>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</si>
  <si>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</si>
  <si>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</si>
  <si>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</si>
  <si>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</si>
  <si>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</si>
  <si>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</si>
  <si>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</si>
  <si>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</si>
  <si>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</si>
  <si>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</si>
  <si>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</si>
  <si>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</si>
  <si>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</si>
  <si>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</si>
  <si>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</si>
  <si>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linkitys tieto</t>
  </si>
  <si>
    <t>P</t>
  </si>
  <si>
    <t>Ei</t>
  </si>
  <si>
    <t>H</t>
  </si>
  <si>
    <t>E</t>
  </si>
  <si>
    <t>Muu</t>
  </si>
  <si>
    <t>MUU</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</si>
  <si>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</si>
  <si>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</si>
  <si>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</si>
  <si>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</si>
  <si>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</si>
  <si>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</si>
  <si>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</si>
  <si>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</si>
  <si>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</si>
  <si>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</si>
  <si>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</si>
  <si>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</si>
  <si>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</si>
  <si>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</si>
  <si>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</si>
  <si>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</si>
  <si>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Muu oma toiminta</t>
  </si>
  <si>
    <t>Ilmaisjako</t>
  </si>
  <si>
    <t>Kohde</t>
  </si>
  <si>
    <t>22)</t>
  </si>
  <si>
    <t>Siirto Koodi</t>
  </si>
  <si>
    <t>ToimipaikanNimi</t>
  </si>
  <si>
    <t>Nimi</t>
  </si>
  <si>
    <t>KayttotekninenTekninen</t>
  </si>
  <si>
    <t>Investointi</t>
  </si>
  <si>
    <t>Takaisinmaksuaika</t>
  </si>
  <si>
    <t>SaastonElinika</t>
  </si>
  <si>
    <t>EscoTaiMuuRahoitus</t>
  </si>
  <si>
    <t>InvestointiTuki</t>
  </si>
  <si>
    <t>Lisatieto</t>
  </si>
  <si>
    <t>Energia-ala</t>
  </si>
  <si>
    <t>Sähköntuotannon tehostaminen MWh/a</t>
  </si>
  <si>
    <t>Primäärienergian käytön tehostaminen MWh/a</t>
  </si>
  <si>
    <t>5.1</t>
  </si>
  <si>
    <t>5.2</t>
  </si>
  <si>
    <t>6.1</t>
  </si>
  <si>
    <t>6.2</t>
  </si>
  <si>
    <t>6.3</t>
  </si>
  <si>
    <t>Toimipaikan tekninen tunniste *</t>
  </si>
  <si>
    <t>Käyttöohje</t>
  </si>
  <si>
    <t>1. Aloita tästä</t>
  </si>
  <si>
    <t>2. Tärkeimmät rajoitukset</t>
  </si>
  <si>
    <t>☐ Käytössäsi on uusin siirtotiedoston versio.</t>
  </si>
  <si>
    <t>Toimenpideluokka</t>
  </si>
  <si>
    <t>Sarake nro.</t>
  </si>
  <si>
    <t>Sarake</t>
  </si>
  <si>
    <t>Ohje</t>
  </si>
  <si>
    <t>Toimenpiteiden luokittelu</t>
  </si>
  <si>
    <t>Yhteystiedot</t>
  </si>
  <si>
    <t>Raportointivuosi *</t>
  </si>
  <si>
    <t>Toimenpiteen nimi *</t>
  </si>
  <si>
    <t>3. Sarakekohtaiset ohjeet</t>
  </si>
  <si>
    <t>seuranta-apu@motiva.fi</t>
  </si>
  <si>
    <t>1</t>
  </si>
  <si>
    <t>2</t>
  </si>
  <si>
    <t>3</t>
  </si>
  <si>
    <t>4</t>
  </si>
  <si>
    <t>5</t>
  </si>
  <si>
    <t>6</t>
  </si>
  <si>
    <t xml:space="preserve">TARKEMPI LUOKITTELU </t>
  </si>
  <si>
    <t>Järjestelmätason optimointi</t>
  </si>
  <si>
    <t>Lämpö ja jäähdytysvarastot</t>
  </si>
  <si>
    <t>Sähköakku</t>
  </si>
  <si>
    <t>Kulutusjousto</t>
  </si>
  <si>
    <t>Uusiutuva energialähde</t>
  </si>
  <si>
    <t>Vastaanotetun hukkalämmön hyödyntäminen</t>
  </si>
  <si>
    <t>Tuotannon uudistaminen</t>
  </si>
  <si>
    <t>Tuotannon tehostaminen</t>
  </si>
  <si>
    <t>Ajoneuvot</t>
  </si>
  <si>
    <t>Kaukolämpölaitteet</t>
  </si>
  <si>
    <t>Lämpöhäviöiden ja vuotojen vähentäminen</t>
  </si>
  <si>
    <t>Pumppaus</t>
  </si>
  <si>
    <t>Sähköhaviöiden optimointi</t>
  </si>
  <si>
    <t>Häviöiden optimointi</t>
  </si>
  <si>
    <t>Kaukolämmön lämpötilat</t>
  </si>
  <si>
    <t>Verkon mitoitus</t>
  </si>
  <si>
    <t>Pumppauksen ja lämpöhäviöiden optimointi</t>
  </si>
  <si>
    <t>Kiinteistöjen energiankulutus</t>
  </si>
  <si>
    <t>1.1</t>
  </si>
  <si>
    <t>1.2</t>
  </si>
  <si>
    <t>1.3</t>
  </si>
  <si>
    <t>1.4</t>
  </si>
  <si>
    <t>2.1</t>
  </si>
  <si>
    <t>2.2</t>
  </si>
  <si>
    <t>3.3</t>
  </si>
  <si>
    <t>3.1</t>
  </si>
  <si>
    <t>3.2</t>
  </si>
  <si>
    <t>4.1</t>
  </si>
  <si>
    <t>4.2</t>
  </si>
  <si>
    <t>4.3</t>
  </si>
  <si>
    <t>Tarkempiluokka_koodi</t>
  </si>
  <si>
    <t>7.1</t>
  </si>
  <si>
    <t>7.2</t>
  </si>
  <si>
    <t>7.3</t>
  </si>
  <si>
    <t>7.4</t>
  </si>
  <si>
    <t>8.1</t>
  </si>
  <si>
    <t>8.2</t>
  </si>
  <si>
    <t>8.3</t>
  </si>
  <si>
    <t>8.4</t>
  </si>
  <si>
    <t>8.5</t>
  </si>
  <si>
    <t>9.1</t>
  </si>
  <si>
    <t>9.2</t>
  </si>
  <si>
    <t>7</t>
  </si>
  <si>
    <t>8</t>
  </si>
  <si>
    <t>9</t>
  </si>
  <si>
    <t>10</t>
  </si>
  <si>
    <t>Kaukolämmön uudisrakentaminen</t>
  </si>
  <si>
    <t>Kaukolämpöverkon ja kaivojen uusiminen</t>
  </si>
  <si>
    <t>Sähköverkon uudisrakentaminen</t>
  </si>
  <si>
    <t>Sähköverkon uusiminen</t>
  </si>
  <si>
    <t>Kunnossapito</t>
  </si>
  <si>
    <t>8.6</t>
  </si>
  <si>
    <t>9.3</t>
  </si>
  <si>
    <t>9.4</t>
  </si>
  <si>
    <t>9.5</t>
  </si>
  <si>
    <t>10.1</t>
  </si>
  <si>
    <t>10.2</t>
  </si>
  <si>
    <t>APUsarake_Tarkempiluokka</t>
  </si>
  <si>
    <t>Elinikä siirtoon</t>
  </si>
  <si>
    <t>Toimipaikan nimi on vain tiedoston täyttäjän avuksi eikä siirry järjestelmään. Siirto tapahtuu teknisen tunnisteen perusteella.</t>
  </si>
  <si>
    <t>Tekstikenttä</t>
  </si>
  <si>
    <t>Numero (esim. 2026)</t>
  </si>
  <si>
    <t>Numero (esim. 12)</t>
  </si>
  <si>
    <t>Säästön elinikä</t>
  </si>
  <si>
    <t>ESCO tai muu rahoitus</t>
  </si>
  <si>
    <t>Investointituki</t>
  </si>
  <si>
    <t>Numero (esim. 10 000)</t>
  </si>
  <si>
    <t>Numero (esim. 1,5)</t>
  </si>
  <si>
    <t>Numero (esim. 200)</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</si>
  <si>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</si>
  <si>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</si>
  <si>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</si>
  <si>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Valitse pudotusvalikon vaihtoehdoista se luokka, joka kuvaa parhaiten järjestelmää, johon toimenpide kohdistuu ja jossa energiaa säästyy.</t>
  </si>
  <si>
    <t>2) Pakollinen tieto *</t>
  </si>
  <si>
    <t>4) * Pakollinen tieto</t>
  </si>
  <si>
    <t>5) * Pakollinen tieto</t>
  </si>
  <si>
    <t>☐ Olet valinnut oikean toimialan siirtotiedoston.</t>
  </si>
  <si>
    <t>TMA = takaisinmaksuaika. Toimenpiteen edellyttämän energiatehokkuusinvestoinnin suora takaisinmaksuaika vuosina, tarvittaessa yhdellä desimaalilla.</t>
  </si>
  <si>
    <t>Tarkempi luokitus</t>
  </si>
  <si>
    <t>Valitse Kyllä, jos toimenpide on ilmoitettu päästökaupan ilmaisjaossa energiatehokkuustoimenpiteenä, jolla osoitetaan ilmaisjaon ehtojen täyttymistä.</t>
  </si>
  <si>
    <t xml:space="preserve">Toimipaikan tekninen tunniste * </t>
  </si>
  <si>
    <t xml:space="preserve">Raportointivuosi * </t>
  </si>
  <si>
    <t xml:space="preserve">Toimenpiteen nimi * </t>
  </si>
  <si>
    <t xml:space="preserve">Toimiala: </t>
  </si>
  <si>
    <t>⚠ Et voi muuttaa taulukon rakennetta, lisätä tai poistaa sarakkeita tai muuttaa otsikkorivejä.</t>
  </si>
  <si>
    <t>Toimenpiteeseen liittyvä lisätieto. Lisätiedoissa voi esimerkiksi kuvata toteutettua toimenpidettä tarkemmin tai antaa muuta toteutukseen liittyvää lisätietoa. Kentän enimmäispituus on 5 000 merkkiä.</t>
  </si>
  <si>
    <t>Valitse Kyllä, mikäli toimenpiteen toteutukseen on saatu investointitukea (energiatukea) energiatehokkuussopimukseen kuulumisen nojalla.</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</si>
  <si>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</si>
  <si>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Valitse Kyllä, mikäli toimenpiteen toteutuksessa on käytetty ESCO-menettelyä tai muuta säästötakuumenettelyä.</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</si>
  <si>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</si>
  <si>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xml:space="preserve">Jos sinulla on kysyttävää siirtotiedostosta tai tietojen siirrossa ilmenee ongelmia, ole yhteydessä energiatehokkuussopimusten raportoinnin ylläpitoon (Seuranta-apu).
</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</si>
  <si>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</si>
  <si>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</si>
  <si>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ja samaan sopimukseen kuuluville toimipaikoille.</t>
    </r>
  </si>
  <si>
    <t>Tiedon tyyppi</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</si>
  <si>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</si>
  <si>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</si>
  <si>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</si>
  <si>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</si>
  <si>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21)</t>
  </si>
  <si>
    <t>Luokitus</t>
  </si>
  <si>
    <t>TarkempiLuokitus</t>
  </si>
  <si>
    <t>Toimenpiteiden siirtotiedosto, Energiatehokkuussopimukset 2026-2035</t>
  </si>
  <si>
    <t xml:space="preserve">Toimenpiteen luokka </t>
  </si>
  <si>
    <t>Energia-ala muu</t>
  </si>
  <si>
    <t>Investointi-tuki</t>
  </si>
  <si>
    <r>
      <t>Ilmoita toimenpiteellä yhtenä vuonna saavutettava sähköntuotannon tehostuminen yksikössä MWh/a.</t>
    </r>
    <r>
      <rPr>
        <b/>
        <sz val="12"/>
        <color theme="1"/>
        <rFont val="Calibri"/>
        <family val="2"/>
        <scheme val="minor"/>
      </rPr>
      <t xml:space="preserve"> Tähän soluun raportoidaan säästöjä vain energiantuotannon toimipaikalle toteutettavalle toimenpiteelle</t>
    </r>
    <r>
      <rPr>
        <sz val="12"/>
        <color theme="1"/>
        <rFont val="Calibri"/>
        <family val="2"/>
        <scheme val="minor"/>
      </rPr>
      <t>.</t>
    </r>
  </si>
  <si>
    <r>
      <t xml:space="preserve">Ilmoita toimenpiteellä yhtenä vuonna saavutettava primäärienergian käytön tehostuminen yksikössä MWh/a. </t>
    </r>
    <r>
      <rPr>
        <b/>
        <sz val="12"/>
        <color theme="1"/>
        <rFont val="Calibri"/>
        <family val="2"/>
        <scheme val="minor"/>
      </rPr>
      <t>Tähän soluun raportoidaan säästöjä vain energiantuotannon toimipaikalle toteutettavalle toimenpiteelle.</t>
    </r>
  </si>
  <si>
    <t>Pudotusvalikko
(vaihtoehdot KTEK tai TEK)</t>
  </si>
  <si>
    <t>Pudotusvalikko 
(vaihtoehdot T, P, H, E)</t>
  </si>
  <si>
    <t>Pudotusvalikko
(vaihtoehdot Kyllä tai Ei)</t>
  </si>
  <si>
    <t>Pudotusvalikko
(useita vaihtoehtoja)</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</si>
  <si>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</si>
  <si>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</si>
  <si>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t>Siirtotiedoston koodi</t>
  </si>
  <si>
    <t>☐ Muista, että tiedot syötetään vain Toimenpiteet-välilehdelle.</t>
  </si>
  <si>
    <t>Valitse, onko toimenpide käyttötekninen (KTEK) vai tekninen (TEK) toimenpide. 
Käyttötekninen toimenpide on esimerkiksi säätötoimi, joka voidaan yleensä toteuttaa ilman investointeja tai teknisiä muutoksia. Tekninen toimenpide vaatii yleensä investoinnin ja teknisen muutoksen tarkasteltavaan prosessiin tai kohteeseen.</t>
  </si>
  <si>
    <t>SahkontuotannonTehostaminen</t>
  </si>
  <si>
    <t>PrimaarienergianTehostaminen</t>
  </si>
  <si>
    <r>
      <t xml:space="preserve">⚠ Toimenpiteiden siirtotiedostolla voi siirtää </t>
    </r>
    <r>
      <rPr>
        <sz val="12"/>
        <rFont val="Calibri"/>
        <family val="2"/>
        <scheme val="minor"/>
      </rPr>
      <t>100 toimenpiteen tiedot (rivit 10–111</t>
    </r>
    <r>
      <rPr>
        <sz val="12"/>
        <color theme="1"/>
        <rFont val="Calibri"/>
        <family val="2"/>
        <scheme val="minor"/>
      </rPr>
      <t>). Jos siirrettäviä toimenpiteitä on tätä enemmän, jaa ne useammalle siirtotiedostolle.</t>
    </r>
  </si>
  <si>
    <t>ToimipaikkaId</t>
  </si>
  <si>
    <t>Ei siirretä_1</t>
  </si>
  <si>
    <t>Ei siirretä_2</t>
  </si>
  <si>
    <t>Ei siirretä_3</t>
  </si>
  <si>
    <t>11)</t>
  </si>
  <si>
    <t>12)</t>
  </si>
  <si>
    <t>13)</t>
  </si>
  <si>
    <t>14)</t>
  </si>
  <si>
    <t>15)</t>
  </si>
  <si>
    <t>Numerot rivillä 8 viittaavat "Ohje"-välilehdellä löytyviin ohjeisiin.</t>
  </si>
  <si>
    <t>KetjunToimipaikka</t>
  </si>
  <si>
    <t>TOIMENPITEET-V1-2026-09-17/MOTIVA</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</si>
  <si>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</si>
  <si>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Säästöt (=vuosittainen säästö)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</si>
</sst>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6"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sz val="10"/>
      <color theme="1"/>
      <name val="Calibri"/>
      <family val="2"/>
      <scheme val="minor"/>
    </font>
    <font>
      <i/>
      <sz val="11"/>
      <color theme="1"/>
      <name val="Calibri"/>
      <family val="2"/>
      <scheme val="minor"/>
    </font>
    <font>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8"/>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b/>
      <sz val="12"/>
      <name val="Calibri"/>
      <family val="2"/>
      <scheme val="minor"/>
    </font>
    <font>
      <sz val="12"/>
      <name val="Calibri"/>
      <family val="2"/>
      <scheme val="minor"/>
    </font>
    <font>
      <i/>
      <sz val="12"/>
      <color theme="1"/>
      <name val="Calibri"/>
      <family val="2"/>
      <scheme val="minor"/>
    </font>
    <font>
      <b/>
      <sz val="11"/>
      <color rgb="FFFF0000"/>
      <name val="Calibri"/>
      <family val="2"/>
      <scheme val="minor"/>
    </font>
    <font>
      <i/>
      <sz val="8"/>
      <color theme="1"/>
      <name val="Calibri"/>
      <family val="2"/>
      <scheme val="minor"/>
    </font>
    <font>
      <sz val="8"/>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rgb="FFDABDFF"/>
        <bgColor indexed="64"/>
      </patternFill>
    </fill>
    <fill>
      <patternFill patternType="solid">
        <fgColor rgb="FFFFDFCB"/>
        <bgColor indexed="64"/>
      </patternFill>
    </fill>
    <fill>
      <patternFill patternType="solid">
        <fgColor rgb="FFC79B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theme="4" tint="0.39997558519241921"/>
      </left>
      <right style="thin">
        <color theme="4" tint="0.39997558519241921"/>
      </right>
      <top/>
      <bottom style="thin">
        <color theme="4" tint="0.39997558519241921"/>
      </bottom>
      <diagonal/>
    </border>
    <border>
      <left style="thin">
        <color indexed="64"/>
      </left>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right/>
      <top/>
      <bottom style="thin">
        <color theme="2" tint="-9.9917600024414813E-2"/>
      </bottom>
      <diagonal/>
    </border>
    <border>
      <left/>
      <right/>
      <top/>
      <bottom style="thin">
        <color theme="2" tint="-9.9948118533890809E-2"/>
      </bottom>
      <diagonal/>
    </border>
    <border>
      <left/>
      <right style="medium">
        <color auto="1"/>
      </right>
      <top/>
      <bottom style="thin">
        <color theme="2" tint="-9.9948118533890809E-2"/>
      </bottom>
      <diagonal/>
    </border>
    <border>
      <left/>
      <right/>
      <top style="thin">
        <color theme="2" tint="-9.9917600024414813E-2"/>
      </top>
      <bottom style="thin">
        <color theme="2" tint="-9.9917600024414813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indexed="64"/>
      </right>
      <top style="thin">
        <color theme="2" tint="-9.9948118533890809E-2"/>
      </top>
      <bottom style="medium">
        <color indexed="64"/>
      </bottom>
      <diagonal/>
    </border>
    <border>
      <left style="medium">
        <color auto="1"/>
      </left>
      <right/>
      <top style="thin">
        <color theme="0" tint="-0.24994659260841701"/>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2" fillId="0" borderId="0" applyNumberFormat="0" applyFill="0" applyBorder="0" applyAlignment="0" applyProtection="0"/>
    <xf numFmtId="0" fontId="9" fillId="0" borderId="0"/>
  </cellStyleXfs>
  <cellXfs count="123">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7" fillId="0" borderId="0" xfId="0" applyFont="1"/>
    <xf numFmtId="3" fontId="0" fillId="0" borderId="0" xfId="0" applyNumberFormat="1"/>
    <xf numFmtId="164" fontId="0" fillId="0" borderId="0" xfId="0" applyNumberFormat="1"/>
    <xf numFmtId="0" fontId="8" fillId="0" borderId="0" xfId="0" applyFont="1"/>
    <xf numFmtId="0" fontId="0" fillId="0" borderId="0" xfId="0" applyProtection="1">
      <protection locked="0"/>
    </xf>
    <xf numFmtId="0" fontId="12" fillId="2" borderId="0" xfId="0" applyFont="1" applyFill="1"/>
    <xf numFmtId="0" fontId="12" fillId="0" borderId="0" xfId="0" applyFont="1"/>
    <xf numFmtId="0" fontId="15" fillId="0" borderId="0" xfId="0" applyFont="1"/>
    <xf numFmtId="49" fontId="3" fillId="0" borderId="0" xfId="0" applyNumberFormat="1" applyFont="1"/>
    <xf numFmtId="0" fontId="12" fillId="2" borderId="0" xfId="0" applyFont="1" applyFill="1" applyProtection="1">
      <protection hidden="1"/>
    </xf>
    <xf numFmtId="164" fontId="12" fillId="2" borderId="0" xfId="0" applyNumberFormat="1" applyFont="1" applyFill="1"/>
    <xf numFmtId="0" fontId="13" fillId="3" borderId="2" xfId="0" applyFont="1" applyFill="1" applyBorder="1"/>
    <xf numFmtId="49" fontId="0" fillId="0" borderId="0" xfId="0" applyNumberFormat="1"/>
    <xf numFmtId="0" fontId="3" fillId="0" borderId="0" xfId="0" applyFont="1" applyProtection="1">
      <protection locked="0"/>
    </xf>
    <xf numFmtId="0" fontId="3" fillId="2" borderId="0" xfId="0" applyFont="1" applyFill="1" applyProtection="1">
      <protection locked="0"/>
    </xf>
    <xf numFmtId="0" fontId="11" fillId="0" borderId="0" xfId="0" applyFont="1"/>
    <xf numFmtId="0" fontId="13" fillId="0" borderId="0" xfId="0" applyFont="1"/>
    <xf numFmtId="49" fontId="12" fillId="0" borderId="0" xfId="0" applyNumberFormat="1" applyFont="1"/>
    <xf numFmtId="0" fontId="10" fillId="0" borderId="0" xfId="3" applyFont="1"/>
    <xf numFmtId="0" fontId="12" fillId="0" borderId="0" xfId="0" applyFont="1" applyProtection="1">
      <protection locked="0"/>
    </xf>
    <xf numFmtId="49" fontId="12" fillId="0" borderId="0" xfId="0" applyNumberFormat="1" applyFont="1" applyProtection="1">
      <protection locked="0"/>
    </xf>
    <xf numFmtId="0" fontId="14" fillId="0" borderId="0" xfId="3" applyFont="1"/>
    <xf numFmtId="20" fontId="11" fillId="0" borderId="0" xfId="0" applyNumberFormat="1" applyFont="1" applyAlignment="1">
      <alignment horizontal="left" vertical="top"/>
    </xf>
    <xf numFmtId="0" fontId="17" fillId="0" borderId="0" xfId="0" applyFont="1"/>
    <xf numFmtId="0" fontId="17" fillId="0" borderId="0" xfId="0" applyFont="1" applyProtection="1">
      <protection locked="0"/>
    </xf>
    <xf numFmtId="0" fontId="0" fillId="0" borderId="0" xfId="0" applyAlignment="1">
      <alignment horizontal="center"/>
    </xf>
    <xf numFmtId="0" fontId="17" fillId="2" borderId="1" xfId="0" applyFont="1" applyFill="1" applyBorder="1"/>
    <xf numFmtId="3" fontId="19" fillId="0" borderId="0" xfId="0" applyNumberFormat="1" applyFont="1"/>
    <xf numFmtId="0" fontId="19" fillId="0" borderId="0" xfId="0" applyFont="1"/>
    <xf numFmtId="0" fontId="13" fillId="3" borderId="5" xfId="0" applyFont="1" applyFill="1" applyBorder="1"/>
    <xf numFmtId="0" fontId="0" fillId="0" borderId="6" xfId="0" applyBorder="1"/>
    <xf numFmtId="0" fontId="13" fillId="3" borderId="4" xfId="0" applyFont="1" applyFill="1" applyBorder="1"/>
    <xf numFmtId="49" fontId="10" fillId="0" borderId="0" xfId="3" applyNumberFormat="1" applyFont="1"/>
    <xf numFmtId="0" fontId="22" fillId="0" borderId="0" xfId="0" applyFont="1"/>
    <xf numFmtId="0" fontId="17" fillId="0" borderId="0" xfId="0" applyFont="1" applyAlignment="1">
      <alignment horizontal="left" vertical="top" wrapText="1"/>
    </xf>
    <xf numFmtId="0" fontId="17" fillId="0" borderId="0" xfId="0" applyFont="1" applyAlignment="1">
      <alignment vertical="top" wrapText="1"/>
    </xf>
    <xf numFmtId="0" fontId="17" fillId="0" borderId="7" xfId="0" applyFont="1" applyBorder="1" applyProtection="1">
      <protection locked="0"/>
    </xf>
    <xf numFmtId="0" fontId="17" fillId="0" borderId="8" xfId="0" applyFont="1" applyBorder="1" applyProtection="1">
      <protection locked="0"/>
    </xf>
    <xf numFmtId="3" fontId="17" fillId="0" borderId="8" xfId="0" applyNumberFormat="1" applyFont="1" applyBorder="1" applyProtection="1">
      <protection locked="0"/>
    </xf>
    <xf numFmtId="2" fontId="17" fillId="0" borderId="8" xfId="0" applyNumberFormat="1" applyFont="1" applyBorder="1" applyProtection="1">
      <protection locked="0"/>
    </xf>
    <xf numFmtId="164" fontId="17" fillId="0" borderId="8" xfId="0" applyNumberFormat="1" applyFont="1" applyBorder="1" applyProtection="1">
      <protection locked="0"/>
    </xf>
    <xf numFmtId="0" fontId="17" fillId="0" borderId="9" xfId="0" applyFont="1" applyBorder="1" applyProtection="1">
      <protection locked="0"/>
    </xf>
    <xf numFmtId="0" fontId="17" fillId="0" borderId="10" xfId="0" applyFont="1" applyBorder="1" applyProtection="1">
      <protection locked="0"/>
    </xf>
    <xf numFmtId="1" fontId="17" fillId="0" borderId="10" xfId="0" applyNumberFormat="1" applyFont="1" applyBorder="1" applyProtection="1">
      <protection locked="0"/>
    </xf>
    <xf numFmtId="3" fontId="17" fillId="0" borderId="10" xfId="0" applyNumberFormat="1" applyFont="1" applyBorder="1" applyProtection="1">
      <protection locked="0"/>
    </xf>
    <xf numFmtId="2" fontId="17" fillId="0" borderId="10" xfId="0" applyNumberFormat="1" applyFont="1" applyBorder="1" applyProtection="1">
      <protection locked="0"/>
    </xf>
    <xf numFmtId="164" fontId="17" fillId="0" borderId="10" xfId="0" applyNumberFormat="1" applyFont="1" applyBorder="1" applyProtection="1">
      <protection locked="0"/>
    </xf>
    <xf numFmtId="165" fontId="17" fillId="0" borderId="10" xfId="0" applyNumberFormat="1" applyFont="1" applyBorder="1" applyProtection="1">
      <protection locked="0"/>
    </xf>
    <xf numFmtId="0" fontId="17" fillId="0" borderId="11" xfId="0" applyFont="1" applyBorder="1" applyProtection="1">
      <protection locked="0"/>
    </xf>
    <xf numFmtId="0" fontId="17" fillId="0" borderId="12" xfId="0" applyFont="1" applyBorder="1" applyProtection="1">
      <protection locked="0"/>
    </xf>
    <xf numFmtId="1" fontId="17" fillId="0" borderId="12" xfId="0" applyNumberFormat="1" applyFont="1" applyBorder="1" applyProtection="1">
      <protection locked="0"/>
    </xf>
    <xf numFmtId="3" fontId="17" fillId="0" borderId="12" xfId="0" applyNumberFormat="1" applyFont="1" applyBorder="1" applyProtection="1">
      <protection locked="0"/>
    </xf>
    <xf numFmtId="2" fontId="17" fillId="0" borderId="12" xfId="0" applyNumberFormat="1" applyFont="1" applyBorder="1" applyProtection="1">
      <protection locked="0"/>
    </xf>
    <xf numFmtId="164" fontId="17" fillId="0" borderId="12" xfId="0" applyNumberFormat="1" applyFont="1" applyBorder="1" applyProtection="1">
      <protection locked="0"/>
    </xf>
    <xf numFmtId="165" fontId="17" fillId="0" borderId="12" xfId="0" applyNumberFormat="1" applyFont="1" applyBorder="1" applyProtection="1">
      <protection locked="0"/>
    </xf>
    <xf numFmtId="0" fontId="17" fillId="0" borderId="13" xfId="0" applyFont="1" applyBorder="1" applyProtection="1">
      <protection locked="0"/>
    </xf>
    <xf numFmtId="0" fontId="17" fillId="0" borderId="14" xfId="0" applyFont="1" applyBorder="1" applyProtection="1">
      <protection locked="0"/>
    </xf>
    <xf numFmtId="0" fontId="17" fillId="0" borderId="15" xfId="0" applyFont="1" applyBorder="1" applyProtection="1">
      <protection locked="0"/>
    </xf>
    <xf numFmtId="0" fontId="7" fillId="0" borderId="0" xfId="0" applyFont="1" applyAlignment="1">
      <alignment horizontal="center"/>
    </xf>
    <xf numFmtId="3" fontId="7" fillId="0" borderId="0" xfId="0" applyNumberFormat="1" applyFont="1" applyAlignment="1">
      <alignment horizontal="center"/>
    </xf>
    <xf numFmtId="3" fontId="7" fillId="0" borderId="0" xfId="0" applyNumberFormat="1" applyFont="1" applyAlignment="1">
      <alignment horizontal="left"/>
    </xf>
    <xf numFmtId="164" fontId="7" fillId="0" borderId="0" xfId="0" applyNumberFormat="1" applyFont="1" applyAlignment="1">
      <alignment horizontal="center"/>
    </xf>
    <xf numFmtId="0" fontId="0" fillId="0" borderId="0" xfId="0" applyProtection="1">
      <protection hidden="1"/>
    </xf>
    <xf numFmtId="0" fontId="7" fillId="0" borderId="0" xfId="0" applyFont="1" applyAlignment="1" applyProtection="1">
      <alignment horizontal="center"/>
      <protection hidden="1"/>
    </xf>
    <xf numFmtId="165" fontId="17" fillId="0" borderId="8" xfId="0" applyNumberFormat="1" applyFont="1" applyBorder="1" applyProtection="1">
      <protection locked="0" hidden="1"/>
    </xf>
    <xf numFmtId="0" fontId="0" fillId="0" borderId="0" xfId="0" applyProtection="1">
      <protection locked="0" hidden="1"/>
    </xf>
    <xf numFmtId="0" fontId="22" fillId="0" borderId="0" xfId="0" applyFont="1" applyAlignment="1">
      <alignment horizontal="right"/>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0" xfId="0" applyFont="1" applyAlignment="1">
      <alignment horizontal="center" vertical="center" wrapText="1"/>
    </xf>
    <xf numFmtId="0" fontId="23" fillId="0" borderId="0" xfId="0" applyFont="1"/>
    <xf numFmtId="0" fontId="22" fillId="2" borderId="1" xfId="0" applyFont="1" applyFill="1" applyBorder="1" applyProtection="1">
      <protection hidden="1"/>
    </xf>
    <xf numFmtId="0" fontId="17" fillId="4" borderId="0" xfId="0" applyFont="1" applyFill="1"/>
    <xf numFmtId="0" fontId="17" fillId="4" borderId="1" xfId="0" applyFont="1" applyFill="1" applyBorder="1"/>
    <xf numFmtId="0" fontId="17" fillId="4" borderId="1" xfId="0" applyFont="1" applyFill="1" applyBorder="1" applyAlignment="1">
      <alignment wrapText="1"/>
    </xf>
    <xf numFmtId="0" fontId="21" fillId="4" borderId="1" xfId="0" applyFont="1" applyFill="1" applyBorder="1"/>
    <xf numFmtId="3" fontId="17" fillId="4" borderId="1" xfId="0" applyNumberFormat="1" applyFont="1" applyFill="1" applyBorder="1"/>
    <xf numFmtId="0" fontId="17" fillId="4" borderId="3" xfId="0" applyFont="1" applyFill="1" applyBorder="1"/>
    <xf numFmtId="0" fontId="20" fillId="5" borderId="16" xfId="0" applyFont="1" applyFill="1" applyBorder="1" applyAlignment="1">
      <alignment horizontal="center" vertical="center" wrapText="1"/>
    </xf>
    <xf numFmtId="0" fontId="17" fillId="0" borderId="30" xfId="0" applyFont="1" applyBorder="1" applyAlignment="1">
      <alignment horizontal="center" vertical="center" wrapText="1"/>
    </xf>
    <xf numFmtId="0" fontId="24" fillId="0" borderId="0" xfId="0" applyFont="1" applyAlignment="1">
      <alignment wrapText="1"/>
    </xf>
    <xf numFmtId="0" fontId="25" fillId="0" borderId="0" xfId="0" applyFont="1"/>
    <xf numFmtId="3" fontId="25" fillId="0" borderId="0" xfId="0" applyNumberFormat="1" applyFont="1"/>
    <xf numFmtId="0" fontId="17" fillId="4" borderId="3" xfId="0" applyFont="1" applyFill="1" applyBorder="1" applyAlignment="1">
      <alignment wrapText="1"/>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21" fillId="0" borderId="24" xfId="0" applyFont="1" applyBorder="1" applyAlignment="1">
      <alignment horizontal="left" vertical="center" wrapText="1"/>
    </xf>
    <xf numFmtId="0" fontId="17" fillId="0" borderId="24" xfId="0" applyFont="1" applyBorder="1" applyAlignment="1">
      <alignment horizontal="left" vertical="center" wrapText="1" indent="1"/>
    </xf>
    <xf numFmtId="0" fontId="21" fillId="0" borderId="0" xfId="0" applyFont="1" applyAlignment="1">
      <alignment horizontal="left" vertical="center" wrapText="1"/>
    </xf>
    <xf numFmtId="0" fontId="17" fillId="0" borderId="0" xfId="0" applyFont="1" applyAlignment="1">
      <alignment horizontal="left" vertical="center" wrapText="1"/>
    </xf>
    <xf numFmtId="0" fontId="17" fillId="0" borderId="28" xfId="0" applyFont="1" applyBorder="1" applyAlignment="1">
      <alignment horizontal="left" vertical="center" wrapText="1"/>
    </xf>
    <xf numFmtId="0" fontId="21" fillId="0" borderId="28" xfId="0" applyFont="1" applyBorder="1" applyAlignment="1">
      <alignment horizontal="left" vertical="center" wrapText="1" inden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7" xfId="0" applyFont="1" applyBorder="1" applyAlignment="1">
      <alignment horizontal="left" vertical="center" wrapText="1"/>
    </xf>
    <xf numFmtId="0" fontId="17" fillId="0" borderId="27" xfId="0" applyFont="1" applyBorder="1" applyAlignment="1">
      <alignment horizontal="left" vertical="center" wrapText="1" indent="1"/>
    </xf>
    <xf numFmtId="0" fontId="17" fillId="0" borderId="24" xfId="0" applyFont="1" applyBorder="1" applyAlignment="1">
      <alignment horizontal="left" vertical="center" wrapText="1"/>
    </xf>
    <xf numFmtId="0" fontId="21" fillId="0" borderId="24" xfId="0" applyFont="1" applyBorder="1" applyAlignment="1">
      <alignment horizontal="left" vertical="center" wrapText="1" indent="1"/>
    </xf>
    <xf numFmtId="0" fontId="17" fillId="0" borderId="24" xfId="1" applyFont="1" applyBorder="1" applyAlignment="1">
      <alignment horizontal="left" vertical="center" wrapText="1" indent="1"/>
    </xf>
    <xf numFmtId="0" fontId="17" fillId="0" borderId="21" xfId="0" applyFont="1" applyBorder="1" applyAlignment="1">
      <alignment horizontal="left" vertical="center" wrapText="1"/>
    </xf>
    <xf numFmtId="0" fontId="21" fillId="0" borderId="21" xfId="0" applyFont="1" applyBorder="1" applyAlignment="1">
      <alignment horizontal="left" vertical="center" wrapText="1" indent="1"/>
    </xf>
    <xf numFmtId="0" fontId="17" fillId="0" borderId="22" xfId="0" applyFont="1" applyBorder="1" applyAlignment="1">
      <alignment horizontal="center" vertical="center" wrapText="1"/>
    </xf>
    <xf numFmtId="0" fontId="17" fillId="0" borderId="23" xfId="0" applyFont="1" applyBorder="1" applyAlignment="1">
      <alignment horizontal="center" vertical="center" wrapText="1"/>
    </xf>
    <xf numFmtId="16" fontId="17" fillId="0" borderId="25" xfId="0" applyNumberFormat="1" applyFont="1" applyBorder="1" applyAlignment="1">
      <alignment horizontal="center" vertical="center" wrapText="1"/>
    </xf>
    <xf numFmtId="16" fontId="17" fillId="0" borderId="26" xfId="0" applyNumberFormat="1" applyFont="1" applyBorder="1" applyAlignment="1">
      <alignment horizontal="center" vertical="center" wrapText="1"/>
    </xf>
    <xf numFmtId="0" fontId="21" fillId="0" borderId="0" xfId="0" applyFont="1" applyAlignment="1">
      <alignment horizontal="left" vertical="top" wrapText="1"/>
    </xf>
    <xf numFmtId="0" fontId="17" fillId="0" borderId="0" xfId="0" applyFont="1" applyAlignment="1">
      <alignment horizontal="left" vertical="top" wrapText="1"/>
    </xf>
    <xf numFmtId="0" fontId="0" fillId="0" borderId="0" xfId="0" applyAlignment="1">
      <alignment horizontal="left"/>
    </xf>
    <xf numFmtId="0" fontId="20" fillId="5" borderId="17" xfId="0" applyFont="1" applyFill="1" applyBorder="1" applyAlignment="1">
      <alignment horizontal="center" vertical="center" wrapText="1"/>
    </xf>
    <xf numFmtId="0" fontId="20" fillId="5" borderId="18" xfId="0" applyFont="1" applyFill="1" applyBorder="1" applyAlignment="1">
      <alignment horizontal="center" vertical="center" wrapText="1"/>
    </xf>
    <xf numFmtId="0" fontId="20" fillId="5" borderId="17" xfId="0" applyFont="1" applyFill="1" applyBorder="1" applyAlignment="1">
      <alignment horizontal="center" vertical="center"/>
    </xf>
    <xf numFmtId="0" fontId="19" fillId="5" borderId="0" xfId="0" applyFont="1" applyFill="1" applyAlignment="1">
      <alignment horizontal="left"/>
    </xf>
    <xf numFmtId="0" fontId="2" fillId="0" borderId="0" xfId="2" applyAlignment="1">
      <alignment horizontal="left" vertical="center" wrapText="1"/>
    </xf>
    <xf numFmtId="0" fontId="17" fillId="0" borderId="0" xfId="0" applyFont="1" applyAlignment="1">
      <alignment horizontal="left" vertical="top"/>
    </xf>
    <xf numFmtId="0" fontId="18" fillId="0" borderId="0" xfId="0" applyFont="1" applyAlignment="1">
      <alignment horizontal="left" vertical="top"/>
    </xf>
    <xf numFmtId="164" fontId="17" fillId="6" borderId="3" xfId="0" applyNumberFormat="1" applyFont="1" applyFill="1" applyBorder="1" applyAlignment="1">
      <alignment horizontal="center"/>
    </xf>
    <xf numFmtId="164" fontId="17" fillId="6" borderId="31" xfId="0" applyNumberFormat="1" applyFont="1" applyFill="1" applyBorder="1" applyAlignment="1">
      <alignment horizontal="center"/>
    </xf>
  </cellXfs>
  <cellStyles count="4">
    <cellStyle name="Hyperlink" xfId="2" builtinId="8"/>
    <cellStyle name="Normal" xfId="0" builtinId="0"/>
    <cellStyle name="Normal 2" xfId="1" xr:uid="{00000000-0005-0000-0000-000002000000}"/>
    <cellStyle name="Normal_Data_1" xfId="3" xr:uid="{5A01DB37-CE6A-464A-A9FD-2B28A1403B99}"/>
  </cellStyles>
  <dxfs count="47">
    <dxf>
      <fill>
        <patternFill>
          <bgColor theme="6" tint="0.39994506668294322"/>
        </patternFill>
      </fill>
    </dxf>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protection locked="0" hidden="0"/>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strike val="0"/>
        <outline val="0"/>
        <shadow val="0"/>
        <u val="none"/>
        <vertAlign val="baseline"/>
        <sz val="12"/>
        <color theme="1"/>
        <name val="Calibri"/>
        <family val="2"/>
        <scheme val="minor"/>
      </font>
      <numFmt numFmtId="0" formatCode="General"/>
      <protection locked="0" hidden="0"/>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0" hidden="1"/>
    </dxf>
    <dxf>
      <font>
        <strike val="0"/>
        <outline val="0"/>
        <shadow val="0"/>
        <u val="none"/>
        <vertAlign val="baseline"/>
        <sz val="12"/>
        <color theme="1"/>
        <name val="Calibri"/>
        <family val="2"/>
        <scheme val="minor"/>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vertAlign val="baseline"/>
        <sz val="12"/>
        <color theme="1"/>
        <name val="Calibri"/>
        <family val="2"/>
        <scheme val="minor"/>
      </font>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border outline="0">
        <bottom style="medium">
          <color auto="1"/>
        </bottom>
      </border>
    </dxf>
    <dxf>
      <font>
        <strike val="0"/>
        <outline val="0"/>
        <shadow val="0"/>
        <u val="none"/>
        <vertAlign val="baseline"/>
        <sz val="12"/>
        <color theme="1"/>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
      <border>
        <left style="thin">
          <color auto="1"/>
        </left>
        <right style="thin">
          <color auto="1"/>
        </right>
        <top style="thin">
          <color auto="1"/>
        </top>
        <bottom style="thin">
          <color auto="1"/>
        </bottom>
      </border>
    </dxf>
    <dxf>
      <border>
        <left style="thick">
          <color auto="1"/>
        </left>
        <right style="thick">
          <color auto="1"/>
        </right>
        <top style="thick">
          <color auto="1"/>
        </top>
        <bottom style="thick">
          <color auto="1"/>
        </bottom>
      </border>
    </dxf>
  </dxfs>
  <tableStyles count="3" defaultTableStyle="TableStyleMedium2" defaultPivotStyle="PivotStyleLight16">
    <tableStyle name="Taulukkotyyli 1" pivot="0" count="1" xr9:uid="{B4F81EA5-FE8B-4223-AA4B-34798DB2889B}">
      <tableStyleElement type="wholeTable" dxfId="46"/>
    </tableStyle>
    <tableStyle name="Taulukkotyyli 2" pivot="0" count="1" xr9:uid="{85E36F8D-408C-41CB-AA68-C642811BD64F}">
      <tableStyleElement type="wholeTable" dxfId="45"/>
    </tableStyle>
    <tableStyle name="Taulukkotyyli 3" pivot="0" count="3" xr9:uid="{339C7112-336B-4F07-8017-56C82A4C7AAB}">
      <tableStyleElement type="wholeTable" dxfId="44"/>
      <tableStyleElement type="headerRow" dxfId="43"/>
      <tableStyleElement type="firstColumnStripe" dxfId="42"/>
    </tableStyle>
  </tableStyles>
  <colors>
    <mruColors>
      <color rgb="FFC79BFF"/>
      <color rgb="FFB1A8FF"/>
      <color rgb="FFFFDFCB"/>
      <color rgb="FFFFC7C0"/>
      <color rgb="FFDAB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11</xdr:col>
      <xdr:colOff>266540</xdr:colOff>
      <xdr:row>1</xdr:row>
      <xdr:rowOff>15240</xdr:rowOff>
    </xdr:from>
    <xdr:to>
      <xdr:col>16</xdr:col>
      <xdr:colOff>8603</xdr:colOff>
      <xdr:row>5</xdr:row>
      <xdr:rowOff>97153</xdr:rowOff>
    </xdr:to>
    <xdr:pic>
      <xdr:nvPicPr>
        <xdr:cNvPr id="2" name="Kuva 1">
          <a:extLst>
            <a:ext uri="{FF2B5EF4-FFF2-40B4-BE49-F238E27FC236}">
              <a16:creationId xmlns:a16="http://schemas.microsoft.com/office/drawing/2014/main" id="{24B10369-6BD2-7C2D-3723-050AB7087A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2735" y="361950"/>
          <a:ext cx="2812923" cy="94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U109" totalsRowShown="0" headerRowDxfId="41" dataDxfId="39" headerRowBorderDxfId="40" tableBorderDxfId="38">
  <tableColumns count="21">
    <tableColumn id="1" xr3:uid="{00000000-0010-0000-0000-000001000000}" name="Toimipaikan nimi" dataDxfId="37"/>
    <tableColumn id="2" xr3:uid="{00000000-0010-0000-0000-000002000000}" name="Toimipaikan tekninen tunniste *" dataDxfId="36"/>
    <tableColumn id="22" xr3:uid="{DD18F05F-414B-4774-B7A0-09B6F1D6F429}" name="Kohde" dataDxfId="35"/>
    <tableColumn id="3" xr3:uid="{00000000-0010-0000-0000-000003000000}" name="Raportointivuosi *" dataDxfId="34"/>
    <tableColumn id="4" xr3:uid="{00000000-0010-0000-0000-000004000000}" name="Toimenpiteen nimi *" dataDxfId="33"/>
    <tableColumn id="5" xr3:uid="{00000000-0010-0000-0000-000005000000}" name="KTEK/TEK" dataDxfId="32"/>
    <tableColumn id="6" xr3:uid="{00000000-0010-0000-0000-000006000000}" name="Investointi €" dataDxfId="31"/>
    <tableColumn id="7" xr3:uid="{00000000-0010-0000-0000-000007000000}" name="TMA" dataDxfId="30"/>
    <tableColumn id="27" xr3:uid="{60B09013-31AA-46D0-A413-170B9B8580CA}" name="Sähköntuotannon tehostaminen MWh/a" dataDxfId="29"/>
    <tableColumn id="28" xr3:uid="{12B83F8E-F01E-4757-8AE6-839E2D7D6A05}" name="Primäärienergian käytön tehostaminen MWh/a" dataDxfId="28"/>
    <tableColumn id="13" xr3:uid="{00000000-0010-0000-0000-00000D000000}" name="Toteutusvaihe" dataDxfId="27"/>
    <tableColumn id="14" xr3:uid="{00000000-0010-0000-0000-00000E000000}" name="Toteutusvuosi" dataDxfId="26"/>
    <tableColumn id="15" xr3:uid="{00000000-0010-0000-0000-00000F000000}" name="Säästön elinikä" dataDxfId="25">
      <calculatedColumnFormula>IF(Table6[[#This Row],[KTEK/TEK]]="KTEK",5,IF(Table6[[#This Row],[KTEK/TEK]]="TEK",15,""))</calculatedColumnFormula>
    </tableColumn>
    <tableColumn id="16" xr3:uid="{00000000-0010-0000-0000-000010000000}" name="ESCO tai muu rahoitus" dataDxfId="24"/>
    <tableColumn id="17" xr3:uid="{00000000-0010-0000-0000-000011000000}" name="Investointi-tuki" dataDxfId="23"/>
    <tableColumn id="18" xr3:uid="{00000000-0010-0000-0000-000012000000}" name="Toimenpiteen luokka " dataDxfId="22"/>
    <tableColumn id="21" xr3:uid="{309E7E87-AC4C-4125-BDC4-ABB772D12533}" name="Tarkempi luokitus" dataDxfId="21"/>
    <tableColumn id="19" xr3:uid="{00000000-0010-0000-0000-000013000000}" name="Lisätieto" dataDxfId="20"/>
    <tableColumn id="25" xr3:uid="{3A6DF622-4120-4AFC-AD2D-7D3AE7166AA0}" name="Ilmaisjako" dataDxfId="19"/>
    <tableColumn id="26" xr3:uid="{38EA47FB-241B-4175-9E0A-C9CC614090BC}" name="Elinikä siirtoon" dataDxfId="18">
      <calculatedColumnFormula>IF(F10="",IF(M10="","",M10),IF(F10="KTEK",5,IF(F10="TEK",IF(M10="",15,M10),"")))</calculatedColumnFormula>
    </tableColumn>
    <tableColumn id="24" xr3:uid="{9E7F76FF-89DD-4D9F-A7CE-8369109F1A76}" name="APUsarake_Tarkempiluokka" dataDxfId="17">
      <calculatedColumnFormula>IF(ISBLANK(Table6[[#This Row],[Toimenpiteen luokka ]]),"",_xlfn.CONCAT(SUBSTITUTE(Table6[[#This Row],[Toimenpiteen luokka ]]," ","_"),"_",V10))</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8" totalsRowShown="0">
  <autoFilter ref="Q6:S8" xr:uid="{00000000-0009-0000-0100-000005000000}"/>
  <tableColumns count="3">
    <tableColumn id="3" xr3:uid="{A0306F7D-09F9-497C-9DB1-D699EB5CE4D0}" name="Toimiala" dataDxfId="16"/>
    <tableColumn id="1" xr3:uid="{00000000-0010-0000-0500-000001000000}" name="Toimenpideohjelmat"/>
    <tableColumn id="2" xr3:uid="{16DC8EE0-FF57-4169-9723-4072C36E7CD3}" name="Koodi" dataDxfId="15"/>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EnergiaAlaET" displayName="EnergiaAlaET" ref="C8:E14" totalsRowShown="0" headerRowDxfId="14">
  <autoFilter ref="C8:E14" xr:uid="{B096F88A-5BB3-44F2-9CBD-61A9D9AE9BBC}"/>
  <sortState xmlns:xlrd2="http://schemas.microsoft.com/office/spreadsheetml/2017/richdata2" ref="C9:E14">
    <sortCondition ref="C8:C14"/>
  </sortState>
  <tableColumns count="3">
    <tableColumn id="1" xr3:uid="{46AA279D-876A-4EFA-96F2-EFE5BA6B7E71}" name="Energiantuotanto"/>
    <tableColumn id="2" xr3:uid="{9DA5C1A1-9263-4101-88A4-513F91599966}" name="Koodi" dataDxfId="13"/>
    <tableColumn id="3" xr3:uid="{0EDC4B71-257E-4157-9EA1-C936F86BF1A6}" name="Siirto Koodi" dataDxfId="1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EnergiaAlaEP" displayName="EnergiaAlaEP" ref="C15:E21" totalsRowShown="0" headerRowDxfId="11">
  <autoFilter ref="C15:E21" xr:uid="{D7E7C38B-AB0B-41F3-A35A-3192C9E97859}"/>
  <sortState xmlns:xlrd2="http://schemas.microsoft.com/office/spreadsheetml/2017/richdata2" ref="C16:E21">
    <sortCondition ref="C15:C21"/>
  </sortState>
  <tableColumns count="3">
    <tableColumn id="1" xr3:uid="{4ED17F96-7E8D-46F8-85AB-0C2B08C965E0}" name="Energia-ala muu"/>
    <tableColumn id="2" xr3:uid="{9B8A5284-F8D0-4027-921C-462005281855}" name="Koodi" dataDxfId="10"/>
    <tableColumn id="3" xr3:uid="{8949E655-1152-4207-BC6F-A4AFBBE9FA5C}" name="Siirto Koodi" dataDxfId="9"/>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7" totalsRowShown="0" headerRowDxfId="8" dataDxfId="7">
  <autoFilter ref="O6:O7" xr:uid="{56355D86-C559-4CE8-8FC9-FFAD127D6AD9}"/>
  <tableColumns count="1">
    <tableColumn id="1" xr3:uid="{433329FA-3D05-4867-8A7B-D9645289B60E}" name="Toimiala" dataDxfId="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5" dataDxfId="3" headerRowBorderDxfId="4" tableBorderDxfId="2">
  <autoFilter ref="K6:K16" xr:uid="{D87362B1-BE65-4AA2-9E37-395616845587}"/>
  <tableColumns count="1">
    <tableColumn id="1" xr3:uid="{4C49D2CA-31BD-434D-9F3E-7037143D313B}" name="Toteutusvuosi"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7F903-FC46-467D-82D0-32E15A8006E7}">
  <dimension ref="A1:S48"/>
  <sheetViews>
    <sheetView showGridLines="0" tabSelected="1" zoomScaleNormal="100" workbookViewId="0"/>
  </sheetViews>
  <sheetFormatPr defaultRowHeight="15" x14ac:dyDescent="0.25"/>
  <cols>
    <col min="1" max="1" width="11.85546875" customWidth="1"/>
    <col min="2" max="2" width="18.85546875" customWidth="1"/>
    <col min="3" max="3" width="9.140625" customWidth="1"/>
    <col min="4" max="4" width="11.28515625" customWidth="1"/>
    <col min="5" max="16" width="9.140625" customWidth="1"/>
  </cols>
  <sheetData>
    <row r="1" spans="1:16" ht="27.75" customHeight="1" x14ac:dyDescent="0.25">
      <c r="A1" s="86" t="s">
        <v>214</v>
      </c>
      <c r="B1" s="87" t="s">
        <v>231</v>
      </c>
    </row>
    <row r="2" spans="1:16" x14ac:dyDescent="0.25">
      <c r="A2" s="6"/>
    </row>
    <row r="3" spans="1:16" ht="23.25" x14ac:dyDescent="0.35">
      <c r="A3" s="4" t="s">
        <v>0</v>
      </c>
    </row>
    <row r="4" spans="1:16" x14ac:dyDescent="0.25">
      <c r="A4" s="5"/>
    </row>
    <row r="5" spans="1:16" x14ac:dyDescent="0.25">
      <c r="A5" s="5"/>
      <c r="B5" t="s">
        <v>29</v>
      </c>
    </row>
    <row r="6" spans="1:16" ht="15.75" x14ac:dyDescent="0.25">
      <c r="B6" s="78" t="s">
        <v>1</v>
      </c>
      <c r="D6" s="13"/>
    </row>
    <row r="8" spans="1:16" ht="18.75" x14ac:dyDescent="0.3">
      <c r="B8" s="117" t="s">
        <v>79</v>
      </c>
      <c r="C8" s="117"/>
      <c r="D8" s="117"/>
      <c r="E8" s="117"/>
      <c r="F8" s="117"/>
      <c r="G8" s="117"/>
      <c r="H8" s="117"/>
      <c r="I8" s="117" t="s">
        <v>88</v>
      </c>
      <c r="J8" s="117"/>
      <c r="K8" s="117"/>
      <c r="L8" s="117"/>
      <c r="M8" s="117"/>
      <c r="N8" s="117"/>
      <c r="O8" s="117"/>
      <c r="P8" s="117"/>
    </row>
    <row r="9" spans="1:16" ht="66.599999999999994" customHeight="1" x14ac:dyDescent="0.25">
      <c r="B9" s="112" t="s">
        <v>189</v>
      </c>
      <c r="C9" s="112"/>
      <c r="D9" s="112"/>
      <c r="E9" s="112"/>
      <c r="F9" s="112"/>
      <c r="G9" s="112"/>
      <c r="H9" s="112"/>
      <c r="I9" s="112" t="s">
        <v>190</v>
      </c>
      <c r="J9" s="112"/>
      <c r="K9" s="112"/>
      <c r="L9" s="112"/>
      <c r="M9" s="112"/>
      <c r="N9" s="112"/>
      <c r="O9" s="112"/>
      <c r="P9" s="112"/>
    </row>
    <row r="10" spans="1:16" ht="33.6" customHeight="1" x14ac:dyDescent="0.25">
      <c r="B10" s="41"/>
      <c r="C10" s="41"/>
      <c r="D10" s="41"/>
      <c r="H10" s="76"/>
      <c r="I10" s="118" t="s">
        <v>92</v>
      </c>
      <c r="J10" s="118"/>
      <c r="K10" s="118"/>
      <c r="L10" s="118"/>
      <c r="M10" s="118"/>
      <c r="N10" s="118"/>
      <c r="O10" s="118"/>
      <c r="P10" s="118"/>
    </row>
    <row r="11" spans="1:16" ht="22.15" customHeight="1" x14ac:dyDescent="0.25">
      <c r="B11" s="40"/>
      <c r="C11" s="40"/>
      <c r="D11" s="40"/>
      <c r="H11" s="76"/>
      <c r="M11" s="41"/>
      <c r="N11" s="41"/>
    </row>
    <row r="12" spans="1:16" ht="18.75" x14ac:dyDescent="0.3">
      <c r="B12" s="117" t="s">
        <v>80</v>
      </c>
      <c r="C12" s="117"/>
      <c r="D12" s="117"/>
      <c r="E12" s="117"/>
      <c r="F12" s="117"/>
      <c r="G12" s="117"/>
      <c r="H12" s="117"/>
      <c r="I12" s="117"/>
      <c r="J12" s="117"/>
      <c r="K12" s="117"/>
      <c r="L12" s="117"/>
      <c r="M12" s="117"/>
      <c r="N12" s="117"/>
      <c r="O12" s="117"/>
      <c r="P12" s="117"/>
    </row>
    <row r="13" spans="1:16" ht="16.899999999999999" customHeight="1" x14ac:dyDescent="0.25">
      <c r="B13" s="120" t="s">
        <v>169</v>
      </c>
      <c r="C13" s="120"/>
      <c r="D13" s="120"/>
      <c r="E13" s="120"/>
      <c r="F13" s="120"/>
      <c r="G13" s="120"/>
      <c r="H13" s="120"/>
      <c r="I13" s="120"/>
      <c r="J13" s="120"/>
      <c r="K13" s="120"/>
      <c r="L13" s="120"/>
      <c r="M13" s="120"/>
      <c r="N13" s="120"/>
      <c r="O13" s="120"/>
      <c r="P13" s="120"/>
    </row>
    <row r="14" spans="1:16" ht="15.6" customHeight="1" x14ac:dyDescent="0.25">
      <c r="B14" s="119" t="s">
        <v>82</v>
      </c>
      <c r="C14" s="119"/>
      <c r="D14" s="119"/>
      <c r="E14" s="119"/>
      <c r="F14" s="119"/>
      <c r="G14" s="119"/>
      <c r="H14" s="119"/>
      <c r="I14" s="119"/>
      <c r="J14" s="119"/>
      <c r="K14" s="119"/>
      <c r="L14" s="119"/>
      <c r="M14" s="119"/>
      <c r="N14" s="119"/>
      <c r="O14" s="119"/>
      <c r="P14" s="119"/>
    </row>
    <row r="15" spans="1:16" ht="15.75" x14ac:dyDescent="0.25">
      <c r="B15" s="119" t="s">
        <v>176</v>
      </c>
      <c r="C15" s="119"/>
      <c r="D15" s="119"/>
      <c r="E15" s="119"/>
      <c r="F15" s="119"/>
      <c r="G15" s="119"/>
      <c r="H15" s="119"/>
      <c r="I15" s="119"/>
      <c r="J15" s="119"/>
      <c r="K15" s="119"/>
      <c r="L15" s="119"/>
      <c r="M15" s="119"/>
      <c r="N15" s="119"/>
      <c r="O15" s="119"/>
      <c r="P15" s="119"/>
    </row>
    <row r="16" spans="1:16" ht="16.149999999999999" customHeight="1" x14ac:dyDescent="0.25">
      <c r="B16" s="119" t="s">
        <v>215</v>
      </c>
      <c r="C16" s="119"/>
      <c r="D16" s="119"/>
      <c r="E16" s="119"/>
      <c r="F16" s="119"/>
      <c r="G16" s="119"/>
      <c r="H16" s="119"/>
      <c r="I16" s="119"/>
      <c r="J16" s="119"/>
      <c r="K16" s="119"/>
      <c r="L16" s="119"/>
      <c r="M16" s="119"/>
      <c r="N16" s="119"/>
      <c r="O16" s="119"/>
      <c r="P16" s="119"/>
    </row>
    <row r="17" spans="2:19" ht="22.9" customHeight="1" x14ac:dyDescent="0.25">
      <c r="B17" s="119" t="s">
        <v>191</v>
      </c>
      <c r="C17" s="119"/>
      <c r="D17" s="119"/>
      <c r="E17" s="119"/>
      <c r="F17" s="119"/>
      <c r="G17" s="119"/>
      <c r="H17" s="119"/>
      <c r="I17" s="119"/>
      <c r="J17" s="119"/>
      <c r="K17" s="119"/>
      <c r="L17" s="119"/>
      <c r="M17" s="119"/>
      <c r="N17" s="119"/>
      <c r="O17" s="119"/>
      <c r="P17" s="119"/>
    </row>
    <row r="18" spans="2:19" ht="6" customHeight="1" x14ac:dyDescent="0.25">
      <c r="B18" s="112"/>
      <c r="C18" s="112"/>
      <c r="D18" s="112"/>
      <c r="E18" s="112"/>
      <c r="F18" s="112"/>
      <c r="G18" s="112"/>
      <c r="H18" s="112"/>
      <c r="I18" s="112"/>
      <c r="J18" s="112"/>
      <c r="K18" s="112"/>
      <c r="L18" s="112"/>
      <c r="M18" s="112"/>
      <c r="N18" s="112"/>
      <c r="O18" s="112"/>
      <c r="P18" s="112"/>
    </row>
    <row r="19" spans="2:19" ht="18.75" x14ac:dyDescent="0.3">
      <c r="B19" s="117" t="s">
        <v>81</v>
      </c>
      <c r="C19" s="117"/>
      <c r="D19" s="117"/>
      <c r="E19" s="117"/>
      <c r="F19" s="117"/>
      <c r="G19" s="117"/>
      <c r="H19" s="117"/>
      <c r="I19" s="117"/>
      <c r="J19" s="117"/>
      <c r="K19" s="117"/>
      <c r="L19" s="117"/>
      <c r="M19" s="117"/>
      <c r="N19" s="117"/>
      <c r="O19" s="117"/>
      <c r="P19" s="117"/>
    </row>
    <row r="20" spans="2:19" ht="46.9" customHeight="1" x14ac:dyDescent="0.25">
      <c r="B20" s="112" t="s">
        <v>192</v>
      </c>
      <c r="C20" s="112"/>
      <c r="D20" s="112"/>
      <c r="E20" s="112"/>
      <c r="F20" s="112"/>
      <c r="G20" s="112"/>
      <c r="H20" s="112"/>
      <c r="I20" s="112"/>
      <c r="J20" s="112"/>
      <c r="K20" s="112"/>
      <c r="L20" s="112"/>
      <c r="M20" s="112"/>
      <c r="N20" s="112"/>
      <c r="O20" s="112"/>
      <c r="P20" s="112"/>
    </row>
    <row r="21" spans="2:19" ht="15.6" customHeight="1" x14ac:dyDescent="0.25">
      <c r="B21" s="112" t="s">
        <v>187</v>
      </c>
      <c r="C21" s="112"/>
      <c r="D21" s="112"/>
      <c r="E21" s="112"/>
      <c r="F21" s="112"/>
      <c r="G21" s="112"/>
      <c r="H21" s="112"/>
      <c r="I21" s="112"/>
      <c r="J21" s="112"/>
      <c r="K21" s="112"/>
      <c r="L21" s="112"/>
      <c r="M21" s="112"/>
      <c r="N21" s="112"/>
      <c r="O21" s="112"/>
      <c r="P21" s="112"/>
    </row>
    <row r="22" spans="2:19" ht="15.75" x14ac:dyDescent="0.25">
      <c r="B22" s="111" t="s">
        <v>184</v>
      </c>
      <c r="C22" s="111"/>
      <c r="D22" s="111"/>
      <c r="E22" s="111"/>
      <c r="F22" s="111"/>
      <c r="G22" s="111"/>
      <c r="H22" s="111"/>
      <c r="I22" s="111"/>
      <c r="J22" s="111"/>
      <c r="K22" s="111"/>
      <c r="L22" s="111"/>
      <c r="M22" s="111"/>
      <c r="N22" s="111"/>
      <c r="O22" s="111"/>
      <c r="P22" s="111"/>
    </row>
    <row r="23" spans="2:19" ht="33.6" customHeight="1" x14ac:dyDescent="0.25">
      <c r="B23" s="112" t="s">
        <v>193</v>
      </c>
      <c r="C23" s="112"/>
      <c r="D23" s="112"/>
      <c r="E23" s="112"/>
      <c r="F23" s="112"/>
      <c r="G23" s="112"/>
      <c r="H23" s="112"/>
      <c r="I23" s="112"/>
      <c r="J23" s="112"/>
      <c r="K23" s="112"/>
      <c r="L23" s="112"/>
      <c r="M23" s="112"/>
      <c r="N23" s="112"/>
      <c r="O23" s="112"/>
      <c r="P23" s="112"/>
      <c r="S23" s="13"/>
    </row>
    <row r="24" spans="2:19" ht="30" customHeight="1" x14ac:dyDescent="0.25">
      <c r="B24" s="112" t="s">
        <v>219</v>
      </c>
      <c r="C24" s="112"/>
      <c r="D24" s="112"/>
      <c r="E24" s="112"/>
      <c r="F24" s="112"/>
      <c r="G24" s="112"/>
      <c r="H24" s="112"/>
      <c r="I24" s="112"/>
      <c r="J24" s="112"/>
      <c r="K24" s="112"/>
      <c r="L24" s="112"/>
      <c r="M24" s="112"/>
      <c r="N24" s="112"/>
      <c r="O24" s="112"/>
      <c r="P24" s="112"/>
    </row>
    <row r="25" spans="2:19" x14ac:dyDescent="0.25">
      <c r="B25" s="113"/>
      <c r="C25" s="113"/>
      <c r="D25" s="113"/>
      <c r="E25" s="113"/>
      <c r="F25" s="113"/>
      <c r="G25" s="113"/>
      <c r="H25" s="113"/>
      <c r="I25" s="113"/>
      <c r="J25" s="113"/>
      <c r="K25" s="113"/>
      <c r="L25" s="113"/>
      <c r="M25" s="113"/>
      <c r="N25" s="113"/>
      <c r="O25" s="113"/>
      <c r="P25" s="113"/>
    </row>
    <row r="26" spans="2:19" ht="19.5" thickBot="1" x14ac:dyDescent="0.35">
      <c r="B26" s="117" t="s">
        <v>91</v>
      </c>
      <c r="C26" s="117"/>
      <c r="D26" s="117"/>
      <c r="E26" s="117"/>
      <c r="F26" s="117"/>
      <c r="G26" s="117"/>
      <c r="H26" s="117"/>
      <c r="I26" s="117"/>
      <c r="J26" s="117"/>
      <c r="K26" s="117"/>
      <c r="L26" s="117"/>
      <c r="M26" s="117"/>
      <c r="N26" s="117"/>
      <c r="O26" s="117"/>
      <c r="P26" s="117"/>
    </row>
    <row r="27" spans="2:19" ht="24" customHeight="1" x14ac:dyDescent="0.25">
      <c r="B27" s="84" t="s">
        <v>84</v>
      </c>
      <c r="C27" s="116" t="s">
        <v>85</v>
      </c>
      <c r="D27" s="116"/>
      <c r="E27" s="114" t="s">
        <v>86</v>
      </c>
      <c r="F27" s="114"/>
      <c r="G27" s="114"/>
      <c r="H27" s="114"/>
      <c r="I27" s="114"/>
      <c r="J27" s="114"/>
      <c r="K27" s="114"/>
      <c r="L27" s="114"/>
      <c r="M27" s="114"/>
      <c r="N27" s="114" t="s">
        <v>194</v>
      </c>
      <c r="O27" s="114"/>
      <c r="P27" s="115"/>
    </row>
    <row r="28" spans="2:19" ht="33.6" customHeight="1" x14ac:dyDescent="0.25">
      <c r="B28" s="73">
        <v>1</v>
      </c>
      <c r="C28" s="105" t="s">
        <v>17</v>
      </c>
      <c r="D28" s="105"/>
      <c r="E28" s="106" t="s">
        <v>159</v>
      </c>
      <c r="F28" s="106"/>
      <c r="G28" s="106"/>
      <c r="H28" s="106"/>
      <c r="I28" s="106"/>
      <c r="J28" s="106"/>
      <c r="K28" s="106"/>
      <c r="L28" s="106"/>
      <c r="M28" s="106"/>
      <c r="N28" s="107" t="s">
        <v>160</v>
      </c>
      <c r="O28" s="107"/>
      <c r="P28" s="108"/>
    </row>
    <row r="29" spans="2:19" ht="73.900000000000006" customHeight="1" x14ac:dyDescent="0.25">
      <c r="B29" s="74">
        <v>2</v>
      </c>
      <c r="C29" s="92" t="s">
        <v>180</v>
      </c>
      <c r="D29" s="92"/>
      <c r="E29" s="93" t="s">
        <v>195</v>
      </c>
      <c r="F29" s="93"/>
      <c r="G29" s="93"/>
      <c r="H29" s="93"/>
      <c r="I29" s="93"/>
      <c r="J29" s="93"/>
      <c r="K29" s="93"/>
      <c r="L29" s="93"/>
      <c r="M29" s="93"/>
      <c r="N29" s="109" t="s">
        <v>170</v>
      </c>
      <c r="O29" s="109"/>
      <c r="P29" s="110"/>
    </row>
    <row r="30" spans="2:19" ht="87" customHeight="1" x14ac:dyDescent="0.25">
      <c r="B30" s="74">
        <v>3</v>
      </c>
      <c r="C30" s="102" t="s">
        <v>58</v>
      </c>
      <c r="D30" s="102"/>
      <c r="E30" s="93" t="s">
        <v>232</v>
      </c>
      <c r="F30" s="93"/>
      <c r="G30" s="93"/>
      <c r="H30" s="93"/>
      <c r="I30" s="93"/>
      <c r="J30" s="93"/>
      <c r="K30" s="93"/>
      <c r="L30" s="93"/>
      <c r="M30" s="93"/>
      <c r="N30" s="90" t="s">
        <v>160</v>
      </c>
      <c r="O30" s="90"/>
      <c r="P30" s="91"/>
      <c r="Q30" s="13"/>
    </row>
    <row r="31" spans="2:19" ht="51.6" customHeight="1" x14ac:dyDescent="0.25">
      <c r="B31" s="74">
        <v>4</v>
      </c>
      <c r="C31" s="102" t="s">
        <v>181</v>
      </c>
      <c r="D31" s="102"/>
      <c r="E31" s="93" t="s">
        <v>196</v>
      </c>
      <c r="F31" s="93"/>
      <c r="G31" s="93"/>
      <c r="H31" s="93"/>
      <c r="I31" s="93"/>
      <c r="J31" s="93"/>
      <c r="K31" s="93"/>
      <c r="L31" s="93"/>
      <c r="M31" s="93"/>
      <c r="N31" s="90" t="s">
        <v>161</v>
      </c>
      <c r="O31" s="90"/>
      <c r="P31" s="91"/>
    </row>
    <row r="32" spans="2:19" ht="71.45" customHeight="1" x14ac:dyDescent="0.25">
      <c r="B32" s="74">
        <v>5</v>
      </c>
      <c r="C32" s="102" t="s">
        <v>182</v>
      </c>
      <c r="D32" s="102"/>
      <c r="E32" s="103" t="s">
        <v>197</v>
      </c>
      <c r="F32" s="103"/>
      <c r="G32" s="103"/>
      <c r="H32" s="103"/>
      <c r="I32" s="103"/>
      <c r="J32" s="103"/>
      <c r="K32" s="103"/>
      <c r="L32" s="103"/>
      <c r="M32" s="103"/>
      <c r="N32" s="90" t="s">
        <v>160</v>
      </c>
      <c r="O32" s="90"/>
      <c r="P32" s="91"/>
    </row>
    <row r="33" spans="2:17" ht="74.45" customHeight="1" x14ac:dyDescent="0.25">
      <c r="B33" s="74">
        <v>6</v>
      </c>
      <c r="C33" s="102" t="s">
        <v>19</v>
      </c>
      <c r="D33" s="102"/>
      <c r="E33" s="93" t="s">
        <v>216</v>
      </c>
      <c r="F33" s="93"/>
      <c r="G33" s="93"/>
      <c r="H33" s="93"/>
      <c r="I33" s="93"/>
      <c r="J33" s="93"/>
      <c r="K33" s="93"/>
      <c r="L33" s="93"/>
      <c r="M33" s="93"/>
      <c r="N33" s="90" t="s">
        <v>208</v>
      </c>
      <c r="O33" s="90"/>
      <c r="P33" s="91"/>
      <c r="Q33" s="13"/>
    </row>
    <row r="34" spans="2:17" ht="67.900000000000006" customHeight="1" x14ac:dyDescent="0.25">
      <c r="B34" s="74">
        <v>7</v>
      </c>
      <c r="C34" s="102" t="s">
        <v>20</v>
      </c>
      <c r="D34" s="102"/>
      <c r="E34" s="93" t="s">
        <v>171</v>
      </c>
      <c r="F34" s="93"/>
      <c r="G34" s="93"/>
      <c r="H34" s="93"/>
      <c r="I34" s="93"/>
      <c r="J34" s="93"/>
      <c r="K34" s="93"/>
      <c r="L34" s="93"/>
      <c r="M34" s="93"/>
      <c r="N34" s="90" t="s">
        <v>166</v>
      </c>
      <c r="O34" s="90"/>
      <c r="P34" s="91"/>
    </row>
    <row r="35" spans="2:17" ht="65.45" customHeight="1" x14ac:dyDescent="0.25">
      <c r="B35" s="74">
        <v>8</v>
      </c>
      <c r="C35" s="102" t="s">
        <v>21</v>
      </c>
      <c r="D35" s="102"/>
      <c r="E35" s="93" t="s">
        <v>177</v>
      </c>
      <c r="F35" s="93"/>
      <c r="G35" s="93"/>
      <c r="H35" s="93"/>
      <c r="I35" s="93"/>
      <c r="J35" s="93"/>
      <c r="K35" s="93"/>
      <c r="L35" s="93"/>
      <c r="M35" s="93"/>
      <c r="N35" s="90" t="s">
        <v>167</v>
      </c>
      <c r="O35" s="90"/>
      <c r="P35" s="91"/>
    </row>
    <row r="36" spans="2:17" ht="65.45" customHeight="1" x14ac:dyDescent="0.25">
      <c r="B36" s="74">
        <v>9</v>
      </c>
      <c r="C36" s="102" t="s">
        <v>71</v>
      </c>
      <c r="D36" s="102"/>
      <c r="E36" s="93" t="s">
        <v>206</v>
      </c>
      <c r="F36" s="93"/>
      <c r="G36" s="93"/>
      <c r="H36" s="93"/>
      <c r="I36" s="93"/>
      <c r="J36" s="93"/>
      <c r="K36" s="93"/>
      <c r="L36" s="93"/>
      <c r="M36" s="93"/>
      <c r="N36" s="90" t="s">
        <v>168</v>
      </c>
      <c r="O36" s="90"/>
      <c r="P36" s="91"/>
    </row>
    <row r="37" spans="2:17" ht="65.45" customHeight="1" x14ac:dyDescent="0.25">
      <c r="B37" s="74">
        <v>10</v>
      </c>
      <c r="C37" s="102" t="s">
        <v>72</v>
      </c>
      <c r="D37" s="102"/>
      <c r="E37" s="93" t="s">
        <v>207</v>
      </c>
      <c r="F37" s="93"/>
      <c r="G37" s="93"/>
      <c r="H37" s="93"/>
      <c r="I37" s="93"/>
      <c r="J37" s="93"/>
      <c r="K37" s="93"/>
      <c r="L37" s="93"/>
      <c r="M37" s="93"/>
      <c r="N37" s="90" t="s">
        <v>168</v>
      </c>
      <c r="O37" s="90"/>
      <c r="P37" s="91"/>
    </row>
    <row r="38" spans="2:17" ht="163.9" customHeight="1" x14ac:dyDescent="0.25">
      <c r="B38" s="74">
        <v>11</v>
      </c>
      <c r="C38" s="102" t="s">
        <v>22</v>
      </c>
      <c r="D38" s="102"/>
      <c r="E38" s="104" t="s">
        <v>212</v>
      </c>
      <c r="F38" s="104"/>
      <c r="G38" s="104"/>
      <c r="H38" s="104"/>
      <c r="I38" s="104"/>
      <c r="J38" s="104"/>
      <c r="K38" s="104"/>
      <c r="L38" s="104"/>
      <c r="M38" s="104"/>
      <c r="N38" s="90" t="s">
        <v>209</v>
      </c>
      <c r="O38" s="90"/>
      <c r="P38" s="91"/>
    </row>
    <row r="39" spans="2:17" ht="81.599999999999994" customHeight="1" x14ac:dyDescent="0.25">
      <c r="B39" s="74">
        <v>12</v>
      </c>
      <c r="C39" s="102" t="s">
        <v>23</v>
      </c>
      <c r="D39" s="102"/>
      <c r="E39" s="103" t="s">
        <v>198</v>
      </c>
      <c r="F39" s="103"/>
      <c r="G39" s="103"/>
      <c r="H39" s="103"/>
      <c r="I39" s="103"/>
      <c r="J39" s="103"/>
      <c r="K39" s="103"/>
      <c r="L39" s="103"/>
      <c r="M39" s="103"/>
      <c r="N39" s="90" t="s">
        <v>161</v>
      </c>
      <c r="O39" s="90"/>
      <c r="P39" s="91"/>
    </row>
    <row r="40" spans="2:17" ht="78.599999999999994" customHeight="1" x14ac:dyDescent="0.25">
      <c r="B40" s="74">
        <v>13</v>
      </c>
      <c r="C40" s="102" t="s">
        <v>163</v>
      </c>
      <c r="D40" s="102"/>
      <c r="E40" s="103" t="s">
        <v>213</v>
      </c>
      <c r="F40" s="103"/>
      <c r="G40" s="103"/>
      <c r="H40" s="103"/>
      <c r="I40" s="103"/>
      <c r="J40" s="103"/>
      <c r="K40" s="103"/>
      <c r="L40" s="103"/>
      <c r="M40" s="103"/>
      <c r="N40" s="90" t="s">
        <v>162</v>
      </c>
      <c r="O40" s="90"/>
      <c r="P40" s="91"/>
    </row>
    <row r="41" spans="2:17" ht="60" customHeight="1" x14ac:dyDescent="0.25">
      <c r="B41" s="74">
        <v>14</v>
      </c>
      <c r="C41" s="102" t="s">
        <v>164</v>
      </c>
      <c r="D41" s="102"/>
      <c r="E41" s="93" t="s">
        <v>188</v>
      </c>
      <c r="F41" s="93"/>
      <c r="G41" s="93"/>
      <c r="H41" s="93"/>
      <c r="I41" s="93"/>
      <c r="J41" s="93"/>
      <c r="K41" s="93"/>
      <c r="L41" s="93"/>
      <c r="M41" s="93"/>
      <c r="N41" s="90" t="s">
        <v>210</v>
      </c>
      <c r="O41" s="90"/>
      <c r="P41" s="91"/>
    </row>
    <row r="42" spans="2:17" ht="61.15" customHeight="1" x14ac:dyDescent="0.25">
      <c r="B42" s="74">
        <v>15</v>
      </c>
      <c r="C42" s="102" t="s">
        <v>165</v>
      </c>
      <c r="D42" s="102"/>
      <c r="E42" s="93" t="s">
        <v>186</v>
      </c>
      <c r="F42" s="93"/>
      <c r="G42" s="93"/>
      <c r="H42" s="93"/>
      <c r="I42" s="93"/>
      <c r="J42" s="93"/>
      <c r="K42" s="93"/>
      <c r="L42" s="93"/>
      <c r="M42" s="93"/>
      <c r="N42" s="90" t="s">
        <v>210</v>
      </c>
      <c r="O42" s="90"/>
      <c r="P42" s="91"/>
    </row>
    <row r="43" spans="2:17" ht="63.6" customHeight="1" x14ac:dyDescent="0.25">
      <c r="B43" s="74">
        <v>16</v>
      </c>
      <c r="C43" s="92" t="s">
        <v>83</v>
      </c>
      <c r="D43" s="92"/>
      <c r="E43" s="93" t="s">
        <v>172</v>
      </c>
      <c r="F43" s="93"/>
      <c r="G43" s="93"/>
      <c r="H43" s="93"/>
      <c r="I43" s="93"/>
      <c r="J43" s="93"/>
      <c r="K43" s="93"/>
      <c r="L43" s="93"/>
      <c r="M43" s="93"/>
      <c r="N43" s="90" t="s">
        <v>211</v>
      </c>
      <c r="O43" s="90"/>
      <c r="P43" s="91"/>
    </row>
    <row r="44" spans="2:17" ht="61.15" customHeight="1" x14ac:dyDescent="0.25">
      <c r="B44" s="74">
        <v>17</v>
      </c>
      <c r="C44" s="100" t="s">
        <v>24</v>
      </c>
      <c r="D44" s="100"/>
      <c r="E44" s="101" t="s">
        <v>185</v>
      </c>
      <c r="F44" s="101"/>
      <c r="G44" s="101"/>
      <c r="H44" s="101"/>
      <c r="I44" s="101"/>
      <c r="J44" s="101"/>
      <c r="K44" s="101"/>
      <c r="L44" s="101"/>
      <c r="M44" s="101"/>
      <c r="N44" s="90" t="s">
        <v>160</v>
      </c>
      <c r="O44" s="90"/>
      <c r="P44" s="91"/>
    </row>
    <row r="45" spans="2:17" ht="48" customHeight="1" thickBot="1" x14ac:dyDescent="0.3">
      <c r="B45" s="85">
        <v>18</v>
      </c>
      <c r="C45" s="96" t="s">
        <v>57</v>
      </c>
      <c r="D45" s="96"/>
      <c r="E45" s="97" t="s">
        <v>179</v>
      </c>
      <c r="F45" s="97"/>
      <c r="G45" s="97"/>
      <c r="H45" s="97"/>
      <c r="I45" s="97"/>
      <c r="J45" s="97"/>
      <c r="K45" s="97"/>
      <c r="L45" s="97"/>
      <c r="M45" s="97"/>
      <c r="N45" s="98" t="s">
        <v>210</v>
      </c>
      <c r="O45" s="98"/>
      <c r="P45" s="99"/>
    </row>
    <row r="46" spans="2:17" ht="48.6" customHeight="1" x14ac:dyDescent="0.25">
      <c r="B46" s="75"/>
      <c r="C46" s="95"/>
      <c r="D46" s="95"/>
      <c r="E46" s="95"/>
      <c r="F46" s="95"/>
      <c r="G46" s="95"/>
      <c r="H46" s="95"/>
      <c r="I46" s="95"/>
      <c r="J46" s="95"/>
      <c r="K46" s="95"/>
      <c r="L46" s="95"/>
      <c r="M46" s="95"/>
      <c r="N46" s="95"/>
      <c r="O46" s="95"/>
      <c r="P46" s="95"/>
    </row>
    <row r="47" spans="2:17" ht="42.6" customHeight="1" x14ac:dyDescent="0.25">
      <c r="B47" s="75"/>
      <c r="C47" s="95"/>
      <c r="D47" s="95"/>
      <c r="E47" s="95"/>
      <c r="F47" s="95"/>
      <c r="G47" s="95"/>
      <c r="H47" s="95"/>
      <c r="I47" s="95"/>
      <c r="J47" s="95"/>
      <c r="K47" s="95"/>
      <c r="L47" s="95"/>
      <c r="M47" s="95"/>
      <c r="N47" s="95"/>
      <c r="O47" s="95"/>
      <c r="P47" s="95"/>
    </row>
    <row r="48" spans="2:17" ht="39.6" customHeight="1" x14ac:dyDescent="0.25">
      <c r="B48" s="75"/>
      <c r="C48" s="95"/>
      <c r="D48" s="95"/>
      <c r="E48" s="94"/>
      <c r="F48" s="94"/>
      <c r="G48" s="94"/>
      <c r="H48" s="94"/>
      <c r="I48" s="94"/>
      <c r="J48" s="94"/>
      <c r="K48" s="94"/>
      <c r="L48" s="94"/>
      <c r="M48" s="94"/>
      <c r="N48" s="95"/>
      <c r="O48" s="95"/>
      <c r="P48" s="95"/>
    </row>
  </sheetData>
  <sheetProtection algorithmName="SHA-512" hashValue="Xgb5xgLzBXP53Tbd27LKcWg3jN/Olh6EBlbmjY4kpfBL/ypWd9xXEl41AytWReuUOlsU3k0JwqGQuJA7IRziKQ==" saltValue="wBoeTkKkmzYqODpsMdnuPg==" spinCount="100000" sheet="1" objects="1" scenarios="1"/>
  <mergeCells count="86">
    <mergeCell ref="B21:P21"/>
    <mergeCell ref="B12:P12"/>
    <mergeCell ref="B17:P17"/>
    <mergeCell ref="B18:P18"/>
    <mergeCell ref="B19:P19"/>
    <mergeCell ref="B20:P20"/>
    <mergeCell ref="B13:P13"/>
    <mergeCell ref="B14:P14"/>
    <mergeCell ref="B15:P15"/>
    <mergeCell ref="B16:P16"/>
    <mergeCell ref="B8:H8"/>
    <mergeCell ref="I8:P8"/>
    <mergeCell ref="B9:H9"/>
    <mergeCell ref="I9:P9"/>
    <mergeCell ref="I10:P10"/>
    <mergeCell ref="B22:P22"/>
    <mergeCell ref="B23:P23"/>
    <mergeCell ref="B24:P24"/>
    <mergeCell ref="B25:P25"/>
    <mergeCell ref="N27:P27"/>
    <mergeCell ref="C27:D27"/>
    <mergeCell ref="E27:M27"/>
    <mergeCell ref="B26:P26"/>
    <mergeCell ref="C28:D28"/>
    <mergeCell ref="E28:M28"/>
    <mergeCell ref="N28:P28"/>
    <mergeCell ref="C29:D29"/>
    <mergeCell ref="E29:M29"/>
    <mergeCell ref="N29:P29"/>
    <mergeCell ref="N30:P30"/>
    <mergeCell ref="C31:D31"/>
    <mergeCell ref="E31:M31"/>
    <mergeCell ref="N31:P31"/>
    <mergeCell ref="C32:D32"/>
    <mergeCell ref="E32:M32"/>
    <mergeCell ref="N32:P32"/>
    <mergeCell ref="C30:D30"/>
    <mergeCell ref="E30:M30"/>
    <mergeCell ref="E37:M37"/>
    <mergeCell ref="N33:P33"/>
    <mergeCell ref="C34:D34"/>
    <mergeCell ref="E34:M34"/>
    <mergeCell ref="N34:P34"/>
    <mergeCell ref="C35:D35"/>
    <mergeCell ref="E35:M35"/>
    <mergeCell ref="N35:P35"/>
    <mergeCell ref="N36:P36"/>
    <mergeCell ref="N37:P37"/>
    <mergeCell ref="C36:D36"/>
    <mergeCell ref="C37:D37"/>
    <mergeCell ref="C33:D33"/>
    <mergeCell ref="E33:M33"/>
    <mergeCell ref="E36:M36"/>
    <mergeCell ref="C38:D38"/>
    <mergeCell ref="E38:M38"/>
    <mergeCell ref="N38:P38"/>
    <mergeCell ref="C39:D39"/>
    <mergeCell ref="E39:M39"/>
    <mergeCell ref="N39:P39"/>
    <mergeCell ref="C40:D40"/>
    <mergeCell ref="E40:M40"/>
    <mergeCell ref="N40:P40"/>
    <mergeCell ref="C41:D41"/>
    <mergeCell ref="E41:M41"/>
    <mergeCell ref="N41:P41"/>
    <mergeCell ref="E47:M47"/>
    <mergeCell ref="C44:D44"/>
    <mergeCell ref="E44:M44"/>
    <mergeCell ref="C42:D42"/>
    <mergeCell ref="E42:M42"/>
    <mergeCell ref="N42:P42"/>
    <mergeCell ref="C43:D43"/>
    <mergeCell ref="E43:M43"/>
    <mergeCell ref="N43:P43"/>
    <mergeCell ref="E48:M48"/>
    <mergeCell ref="C46:D46"/>
    <mergeCell ref="C47:D47"/>
    <mergeCell ref="C48:D48"/>
    <mergeCell ref="N46:P46"/>
    <mergeCell ref="N47:P47"/>
    <mergeCell ref="N48:P48"/>
    <mergeCell ref="N44:P44"/>
    <mergeCell ref="C45:D45"/>
    <mergeCell ref="E45:M45"/>
    <mergeCell ref="N45:P45"/>
    <mergeCell ref="E46:M46"/>
  </mergeCells>
  <hyperlinks>
    <hyperlink ref="I10" r:id="rId1" xr:uid="{23DBC60A-54DD-4756-BDFB-2BD8A5791B2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X111"/>
  <sheetViews>
    <sheetView showGridLines="0" zoomScaleNormal="100" workbookViewId="0">
      <pane ySplit="9" topLeftCell="A10" activePane="bottomLeft" state="frozen"/>
      <selection pane="bottomLeft"/>
    </sheetView>
  </sheetViews>
  <sheetFormatPr defaultColWidth="8.85546875" defaultRowHeight="15" x14ac:dyDescent="0.25"/>
  <cols>
    <col min="1" max="1" width="25.140625" style="10" customWidth="1"/>
    <col min="2" max="2" width="23.28515625" style="10" customWidth="1"/>
    <col min="3" max="3" width="19.42578125" style="10" customWidth="1"/>
    <col min="4" max="4" width="17.85546875" style="10" customWidth="1"/>
    <col min="5" max="5" width="44.140625" style="10" customWidth="1"/>
    <col min="6" max="6" width="11.42578125" style="10" customWidth="1"/>
    <col min="7" max="7" width="14.140625" style="10" customWidth="1"/>
    <col min="8" max="8" width="7.28515625" style="10" customWidth="1"/>
    <col min="9" max="9" width="20.5703125" style="10" customWidth="1"/>
    <col min="10" max="10" width="21.7109375" style="10" customWidth="1"/>
    <col min="11" max="11" width="16.28515625" style="10" customWidth="1"/>
    <col min="12" max="12" width="15.5703125" style="10" customWidth="1"/>
    <col min="13" max="13" width="9" style="10" customWidth="1"/>
    <col min="14" max="14" width="9.7109375" customWidth="1"/>
    <col min="15" max="15" width="13.140625" style="10" customWidth="1"/>
    <col min="16" max="16" width="28.5703125" style="10" customWidth="1"/>
    <col min="17" max="17" width="28.5703125" style="10" hidden="1" customWidth="1"/>
    <col min="18" max="18" width="39.5703125" style="10" customWidth="1"/>
    <col min="19" max="19" width="10.5703125" style="10" bestFit="1" customWidth="1"/>
    <col min="20" max="20" width="15.28515625" style="10" hidden="1" customWidth="1"/>
    <col min="21" max="21" width="27.28515625" style="71" hidden="1" customWidth="1"/>
    <col min="22" max="22" width="17.5703125" style="10" hidden="1" customWidth="1"/>
    <col min="23" max="23" width="22.42578125" style="10" hidden="1" customWidth="1"/>
    <col min="24" max="24" width="27.5703125" style="10" bestFit="1" customWidth="1"/>
    <col min="25" max="16384" width="8.85546875" style="10"/>
  </cols>
  <sheetData>
    <row r="1" spans="1:23" customFormat="1" x14ac:dyDescent="0.25">
      <c r="A1" t="s">
        <v>202</v>
      </c>
      <c r="B1" s="10"/>
      <c r="C1" s="7"/>
      <c r="D1" s="7"/>
      <c r="E1" s="13"/>
      <c r="G1" s="8"/>
      <c r="H1" s="8"/>
      <c r="I1" s="8"/>
      <c r="J1" s="8"/>
      <c r="T1" s="68"/>
    </row>
    <row r="2" spans="1:23" customFormat="1" x14ac:dyDescent="0.25">
      <c r="A2" s="88" t="str">
        <f>Ohje!B1</f>
        <v>TOIMENPITEET-V1-2026-09-17/MOTIVA</v>
      </c>
      <c r="D2" s="6"/>
      <c r="F2" s="9" t="s">
        <v>2</v>
      </c>
      <c r="G2" s="8"/>
      <c r="H2" s="8"/>
      <c r="I2" s="8"/>
      <c r="J2" s="8"/>
      <c r="T2" s="68"/>
      <c r="U2" s="31"/>
    </row>
    <row r="3" spans="1:23" customFormat="1" x14ac:dyDescent="0.25">
      <c r="A3" s="88"/>
      <c r="D3" s="6"/>
      <c r="F3" s="9"/>
      <c r="G3" s="8"/>
      <c r="H3" s="8"/>
      <c r="I3" s="8"/>
      <c r="J3" s="8"/>
      <c r="T3" s="68"/>
      <c r="U3" s="31"/>
    </row>
    <row r="4" spans="1:23" customFormat="1" ht="18.75" x14ac:dyDescent="0.3">
      <c r="A4" s="33"/>
      <c r="C4" s="10"/>
      <c r="D4" s="72" t="s">
        <v>183</v>
      </c>
      <c r="E4" s="78" t="str">
        <f>Ohje!B6</f>
        <v>Energiantuotanto</v>
      </c>
      <c r="F4" s="9"/>
      <c r="G4" s="8"/>
      <c r="H4" s="8"/>
      <c r="I4" s="8"/>
      <c r="J4" s="8"/>
      <c r="T4" s="68"/>
      <c r="U4" s="31"/>
    </row>
    <row r="5" spans="1:23" s="12" customFormat="1" hidden="1" x14ac:dyDescent="0.25">
      <c r="A5" s="11" t="s">
        <v>61</v>
      </c>
      <c r="B5" s="11" t="s">
        <v>220</v>
      </c>
      <c r="C5" s="11" t="s">
        <v>230</v>
      </c>
      <c r="D5" s="11" t="s">
        <v>18</v>
      </c>
      <c r="E5" s="15" t="s">
        <v>62</v>
      </c>
      <c r="F5" s="11" t="s">
        <v>63</v>
      </c>
      <c r="G5" s="16" t="s">
        <v>64</v>
      </c>
      <c r="H5" s="16" t="s">
        <v>65</v>
      </c>
      <c r="I5" s="16" t="s">
        <v>217</v>
      </c>
      <c r="J5" s="16" t="s">
        <v>218</v>
      </c>
      <c r="K5" s="11" t="s">
        <v>22</v>
      </c>
      <c r="L5" s="11" t="s">
        <v>23</v>
      </c>
      <c r="M5" s="11" t="s">
        <v>221</v>
      </c>
      <c r="N5" s="11" t="s">
        <v>67</v>
      </c>
      <c r="O5" s="11" t="s">
        <v>68</v>
      </c>
      <c r="P5" s="11" t="s">
        <v>222</v>
      </c>
      <c r="Q5" s="11"/>
      <c r="R5" s="11" t="s">
        <v>69</v>
      </c>
      <c r="S5" s="11" t="s">
        <v>57</v>
      </c>
      <c r="T5" s="15" t="s">
        <v>66</v>
      </c>
      <c r="U5" s="11" t="s">
        <v>223</v>
      </c>
      <c r="V5" s="11" t="s">
        <v>200</v>
      </c>
      <c r="W5" s="11" t="s">
        <v>201</v>
      </c>
    </row>
    <row r="6" spans="1:23" customFormat="1" ht="15.75" x14ac:dyDescent="0.25">
      <c r="A6" s="39" t="s">
        <v>229</v>
      </c>
      <c r="B6" s="7"/>
      <c r="C6" s="7"/>
      <c r="D6" s="7"/>
      <c r="F6" s="9" t="s">
        <v>3</v>
      </c>
      <c r="G6" s="8"/>
      <c r="H6" s="8"/>
      <c r="I6" s="8"/>
      <c r="J6" s="8"/>
      <c r="T6" s="68"/>
    </row>
    <row r="7" spans="1:23" customFormat="1" x14ac:dyDescent="0.25">
      <c r="A7" s="64" t="s">
        <v>4</v>
      </c>
      <c r="B7" s="65" t="s">
        <v>173</v>
      </c>
      <c r="C7" s="66" t="s">
        <v>5</v>
      </c>
      <c r="D7" s="67" t="s">
        <v>174</v>
      </c>
      <c r="E7" s="67" t="s">
        <v>175</v>
      </c>
      <c r="F7" s="67" t="s">
        <v>6</v>
      </c>
      <c r="G7" s="67" t="s">
        <v>7</v>
      </c>
      <c r="H7" s="64" t="s">
        <v>8</v>
      </c>
      <c r="I7" s="67" t="s">
        <v>9</v>
      </c>
      <c r="J7" s="64" t="s">
        <v>10</v>
      </c>
      <c r="K7" s="64" t="s">
        <v>224</v>
      </c>
      <c r="L7" s="64" t="s">
        <v>225</v>
      </c>
      <c r="M7" s="64" t="s">
        <v>226</v>
      </c>
      <c r="N7" s="64" t="s">
        <v>227</v>
      </c>
      <c r="O7" s="64" t="s">
        <v>228</v>
      </c>
      <c r="P7" s="64" t="s">
        <v>11</v>
      </c>
      <c r="Q7" s="64" t="s">
        <v>59</v>
      </c>
      <c r="R7" s="64" t="s">
        <v>12</v>
      </c>
      <c r="S7" s="64" t="s">
        <v>13</v>
      </c>
      <c r="T7" s="69" t="s">
        <v>14</v>
      </c>
      <c r="U7" s="69" t="s">
        <v>15</v>
      </c>
      <c r="V7" s="69" t="s">
        <v>199</v>
      </c>
      <c r="W7" s="69" t="s">
        <v>59</v>
      </c>
    </row>
    <row r="8" spans="1:23" customFormat="1" ht="15.75" x14ac:dyDescent="0.25">
      <c r="A8" s="64"/>
      <c r="B8" s="65"/>
      <c r="C8" s="66"/>
      <c r="D8" s="67"/>
      <c r="E8" s="67"/>
      <c r="F8" s="67"/>
      <c r="G8" s="67"/>
      <c r="H8" s="64"/>
      <c r="I8" s="121" t="s">
        <v>233</v>
      </c>
      <c r="J8" s="122"/>
      <c r="K8" s="64"/>
      <c r="L8" s="64"/>
      <c r="M8" s="64"/>
      <c r="N8" s="64"/>
      <c r="O8" s="64"/>
      <c r="P8" s="64"/>
      <c r="Q8" s="64"/>
      <c r="R8" s="64"/>
      <c r="S8" s="64"/>
      <c r="T8" s="69"/>
      <c r="U8" s="69"/>
      <c r="V8" s="69"/>
      <c r="W8" s="69"/>
    </row>
    <row r="9" spans="1:23" s="29" customFormat="1" ht="47.25" x14ac:dyDescent="0.25">
      <c r="A9" s="79" t="s">
        <v>17</v>
      </c>
      <c r="B9" s="80" t="s">
        <v>78</v>
      </c>
      <c r="C9" s="81" t="s">
        <v>58</v>
      </c>
      <c r="D9" s="79" t="s">
        <v>89</v>
      </c>
      <c r="E9" s="79" t="s">
        <v>90</v>
      </c>
      <c r="F9" s="79" t="s">
        <v>19</v>
      </c>
      <c r="G9" s="82" t="s">
        <v>20</v>
      </c>
      <c r="H9" s="83" t="s">
        <v>21</v>
      </c>
      <c r="I9" s="89" t="s">
        <v>71</v>
      </c>
      <c r="J9" s="89" t="s">
        <v>72</v>
      </c>
      <c r="K9" s="79" t="s">
        <v>22</v>
      </c>
      <c r="L9" s="79" t="s">
        <v>23</v>
      </c>
      <c r="M9" s="80" t="s">
        <v>163</v>
      </c>
      <c r="N9" s="80" t="s">
        <v>164</v>
      </c>
      <c r="O9" s="80" t="s">
        <v>205</v>
      </c>
      <c r="P9" s="79" t="s">
        <v>203</v>
      </c>
      <c r="Q9" s="79" t="s">
        <v>178</v>
      </c>
      <c r="R9" s="79" t="s">
        <v>24</v>
      </c>
      <c r="S9" s="79" t="s">
        <v>57</v>
      </c>
      <c r="T9" s="77" t="s">
        <v>158</v>
      </c>
      <c r="U9" s="32" t="s">
        <v>157</v>
      </c>
      <c r="V9" s="32" t="s">
        <v>25</v>
      </c>
      <c r="W9" s="32" t="s">
        <v>130</v>
      </c>
    </row>
    <row r="10" spans="1:23" s="30" customFormat="1" ht="15.75" x14ac:dyDescent="0.25">
      <c r="A10" s="42"/>
      <c r="B10" s="43"/>
      <c r="C10" s="46"/>
      <c r="D10" s="49"/>
      <c r="E10" s="43"/>
      <c r="F10" s="43"/>
      <c r="G10" s="44"/>
      <c r="H10" s="45"/>
      <c r="I10" s="46"/>
      <c r="J10" s="46"/>
      <c r="K10" s="43"/>
      <c r="L10" s="43"/>
      <c r="M10" s="53" t="str">
        <f>IF(Table6[[#This Row],[KTEK/TEK]]="KTEK",5,IF(Table6[[#This Row],[KTEK/TEK]]="TEK",15,""))</f>
        <v/>
      </c>
      <c r="N10" s="43"/>
      <c r="O10" s="43"/>
      <c r="P10" s="43"/>
      <c r="Q10" s="43"/>
      <c r="R10" s="43"/>
      <c r="S10" s="61"/>
      <c r="T10" s="70" t="str">
        <f t="shared" ref="T10:T73" si="0">IF(F10="",IF(M10="","",M10),IF(F10="KTEK",5,IF(F10="TEK",IF(M10="",15,M10),"")))</f>
        <v/>
      </c>
      <c r="U10" s="30" t="str">
        <f>IF(ISBLANK(Table6[[#This Row],[Toimenpiteen luokka ]]),"",_xlfn.CONCAT(SUBSTITUTE(Table6[[#This Row],[Toimenpiteen luokka ]]," ","_"),"_",V10))</f>
        <v/>
      </c>
      <c r="V10" s="30" t="str">
        <f>IF(ISBLANK(Table6[[#This Row],[Toimenpiteen luokka ]]),"",VLOOKUP(Table6[[#This Row],[Toimenpiteen luokka ]],'Toimenpiteiden luokittelu'!$C$8:$E$21,3,FALSE))</f>
        <v/>
      </c>
      <c r="W10" s="30" t="str">
        <f>IF(ISBLANK(Table6[[#This Row],[Tarkempi luokitus]]),"",VLOOKUP(Table6[[#This Row],[Tarkempi luokitus]],'Toimenpiteiden luokittelu'!$C$24:$D$67,2,FALSE))</f>
        <v/>
      </c>
    </row>
    <row r="11" spans="1:23" s="30" customFormat="1" ht="15.75" x14ac:dyDescent="0.25">
      <c r="A11" s="47"/>
      <c r="B11" s="48"/>
      <c r="C11" s="52"/>
      <c r="D11" s="49"/>
      <c r="E11" s="48"/>
      <c r="F11" s="48"/>
      <c r="G11" s="50"/>
      <c r="H11" s="51"/>
      <c r="I11" s="52"/>
      <c r="J11" s="52"/>
      <c r="K11" s="48"/>
      <c r="L11" s="48"/>
      <c r="M11" s="53" t="str">
        <f>IF(Table6[[#This Row],[KTEK/TEK]]="KTEK",5,IF(Table6[[#This Row],[KTEK/TEK]]="TEK",15,""))</f>
        <v/>
      </c>
      <c r="N11" s="48"/>
      <c r="O11" s="48"/>
      <c r="P11" s="48"/>
      <c r="Q11" s="48"/>
      <c r="R11" s="48"/>
      <c r="S11" s="62"/>
      <c r="T11" s="70" t="str">
        <f t="shared" si="0"/>
        <v/>
      </c>
      <c r="U11" s="30" t="str">
        <f>IF(ISBLANK(Table6[[#This Row],[Toimenpiteen luokka ]]),"",_xlfn.CONCAT(SUBSTITUTE(Table6[[#This Row],[Toimenpiteen luokka ]]," ","_"),"_",V11))</f>
        <v/>
      </c>
      <c r="V11" s="30" t="str">
        <f>IF(ISBLANK(Table6[[#This Row],[Toimenpiteen luokka ]]),"",VLOOKUP(Table6[[#This Row],[Toimenpiteen luokka ]],'Toimenpiteiden luokittelu'!$C$8:$E$21,3,FALSE))</f>
        <v/>
      </c>
      <c r="W11" s="30" t="str">
        <f>IF(ISBLANK(Table6[[#This Row],[Tarkempi luokitus]]),"",VLOOKUP(Table6[[#This Row],[Tarkempi luokitus]],'Toimenpiteiden luokittelu'!$C$24:$D$67,2,FALSE))</f>
        <v/>
      </c>
    </row>
    <row r="12" spans="1:23" s="30" customFormat="1" ht="15.75" x14ac:dyDescent="0.25">
      <c r="A12" s="47"/>
      <c r="B12" s="48"/>
      <c r="C12" s="52"/>
      <c r="D12" s="49"/>
      <c r="E12" s="48"/>
      <c r="F12" s="48"/>
      <c r="G12" s="50"/>
      <c r="H12" s="51"/>
      <c r="I12" s="52"/>
      <c r="J12" s="52"/>
      <c r="K12" s="48"/>
      <c r="L12" s="48"/>
      <c r="M12" s="53" t="str">
        <f>IF(Table6[[#This Row],[KTEK/TEK]]="KTEK",5,IF(Table6[[#This Row],[KTEK/TEK]]="TEK",15,""))</f>
        <v/>
      </c>
      <c r="N12" s="48"/>
      <c r="O12" s="48"/>
      <c r="P12" s="48"/>
      <c r="Q12" s="48"/>
      <c r="R12" s="48"/>
      <c r="S12" s="62"/>
      <c r="T12" s="70" t="str">
        <f t="shared" si="0"/>
        <v/>
      </c>
      <c r="U12" s="30" t="str">
        <f>IF(ISBLANK(Table6[[#This Row],[Toimenpiteen luokka ]]),"",_xlfn.CONCAT(SUBSTITUTE(Table6[[#This Row],[Toimenpiteen luokka ]]," ","_"),"_",V12))</f>
        <v/>
      </c>
      <c r="V12" s="30" t="str">
        <f>IF(ISBLANK(Table6[[#This Row],[Toimenpiteen luokka ]]),"",VLOOKUP(Table6[[#This Row],[Toimenpiteen luokka ]],'Toimenpiteiden luokittelu'!$C$8:$E$21,3,FALSE))</f>
        <v/>
      </c>
      <c r="W12" s="30" t="str">
        <f>IF(ISBLANK(Table6[[#This Row],[Tarkempi luokitus]]),"",VLOOKUP(Table6[[#This Row],[Tarkempi luokitus]],'Toimenpiteiden luokittelu'!$C$24:$D$67,2,FALSE))</f>
        <v/>
      </c>
    </row>
    <row r="13" spans="1:23" s="30" customFormat="1" ht="15.75" x14ac:dyDescent="0.25">
      <c r="A13" s="47"/>
      <c r="B13" s="48"/>
      <c r="C13" s="52"/>
      <c r="D13" s="49"/>
      <c r="E13" s="48"/>
      <c r="F13" s="48"/>
      <c r="G13" s="50"/>
      <c r="H13" s="51"/>
      <c r="I13" s="52"/>
      <c r="J13" s="52"/>
      <c r="K13" s="48"/>
      <c r="L13" s="48"/>
      <c r="M13" s="53" t="str">
        <f>IF(Table6[[#This Row],[KTEK/TEK]]="KTEK",5,IF(Table6[[#This Row],[KTEK/TEK]]="TEK",15,""))</f>
        <v/>
      </c>
      <c r="N13" s="48"/>
      <c r="O13" s="48"/>
      <c r="P13" s="48"/>
      <c r="Q13" s="48"/>
      <c r="R13" s="48"/>
      <c r="S13" s="62"/>
      <c r="T13" s="70" t="str">
        <f t="shared" si="0"/>
        <v/>
      </c>
      <c r="U13" s="30" t="str">
        <f>IF(ISBLANK(Table6[[#This Row],[Toimenpiteen luokka ]]),"",_xlfn.CONCAT(SUBSTITUTE(Table6[[#This Row],[Toimenpiteen luokka ]]," ","_"),"_",V13))</f>
        <v/>
      </c>
      <c r="V13" s="30" t="str">
        <f>IF(ISBLANK(Table6[[#This Row],[Toimenpiteen luokka ]]),"",VLOOKUP(Table6[[#This Row],[Toimenpiteen luokka ]],'Toimenpiteiden luokittelu'!$C$8:$E$21,3,FALSE))</f>
        <v/>
      </c>
      <c r="W13" s="30" t="str">
        <f>IF(ISBLANK(Table6[[#This Row],[Tarkempi luokitus]]),"",VLOOKUP(Table6[[#This Row],[Tarkempi luokitus]],'Toimenpiteiden luokittelu'!$C$24:$D$67,2,FALSE))</f>
        <v/>
      </c>
    </row>
    <row r="14" spans="1:23" s="30" customFormat="1" ht="15.75" x14ac:dyDescent="0.25">
      <c r="A14" s="47"/>
      <c r="B14" s="48"/>
      <c r="C14" s="52"/>
      <c r="D14" s="49"/>
      <c r="E14" s="48"/>
      <c r="F14" s="48"/>
      <c r="G14" s="50"/>
      <c r="H14" s="51"/>
      <c r="I14" s="52"/>
      <c r="J14" s="52"/>
      <c r="K14" s="48"/>
      <c r="L14" s="48"/>
      <c r="M14" s="53" t="str">
        <f>IF(Table6[[#This Row],[KTEK/TEK]]="KTEK",5,IF(Table6[[#This Row],[KTEK/TEK]]="TEK",15,""))</f>
        <v/>
      </c>
      <c r="N14" s="48"/>
      <c r="O14" s="48"/>
      <c r="P14" s="48"/>
      <c r="Q14" s="48"/>
      <c r="R14" s="48"/>
      <c r="S14" s="62"/>
      <c r="T14" s="70" t="str">
        <f t="shared" si="0"/>
        <v/>
      </c>
      <c r="U14" s="30" t="str">
        <f>IF(ISBLANK(Table6[[#This Row],[Toimenpiteen luokka ]]),"",_xlfn.CONCAT(SUBSTITUTE(Table6[[#This Row],[Toimenpiteen luokka ]]," ","_"),"_",V14))</f>
        <v/>
      </c>
      <c r="V14" s="30" t="str">
        <f>IF(ISBLANK(Table6[[#This Row],[Toimenpiteen luokka ]]),"",VLOOKUP(Table6[[#This Row],[Toimenpiteen luokka ]],'Toimenpiteiden luokittelu'!$C$8:$E$21,3,FALSE))</f>
        <v/>
      </c>
      <c r="W14" s="30" t="str">
        <f>IF(ISBLANK(Table6[[#This Row],[Tarkempi luokitus]]),"",VLOOKUP(Table6[[#This Row],[Tarkempi luokitus]],'Toimenpiteiden luokittelu'!$C$24:$D$67,2,FALSE))</f>
        <v/>
      </c>
    </row>
    <row r="15" spans="1:23" s="30" customFormat="1" ht="15.75" x14ac:dyDescent="0.25">
      <c r="A15" s="47"/>
      <c r="B15" s="48"/>
      <c r="C15" s="52"/>
      <c r="D15" s="49"/>
      <c r="E15" s="48"/>
      <c r="F15" s="48"/>
      <c r="G15" s="50"/>
      <c r="H15" s="51"/>
      <c r="I15" s="52"/>
      <c r="J15" s="52"/>
      <c r="K15" s="48"/>
      <c r="L15" s="48"/>
      <c r="M15" s="53" t="str">
        <f>IF(Table6[[#This Row],[KTEK/TEK]]="KTEK",5,IF(Table6[[#This Row],[KTEK/TEK]]="TEK",15,""))</f>
        <v/>
      </c>
      <c r="N15" s="48"/>
      <c r="O15" s="48"/>
      <c r="P15" s="48"/>
      <c r="Q15" s="48"/>
      <c r="R15" s="48"/>
      <c r="S15" s="62"/>
      <c r="T15" s="70" t="str">
        <f t="shared" si="0"/>
        <v/>
      </c>
      <c r="U15" s="30" t="str">
        <f>IF(ISBLANK(Table6[[#This Row],[Toimenpiteen luokka ]]),"",_xlfn.CONCAT(SUBSTITUTE(Table6[[#This Row],[Toimenpiteen luokka ]]," ","_"),"_",V15))</f>
        <v/>
      </c>
      <c r="V15" s="30" t="str">
        <f>IF(ISBLANK(Table6[[#This Row],[Toimenpiteen luokka ]]),"",VLOOKUP(Table6[[#This Row],[Toimenpiteen luokka ]],'Toimenpiteiden luokittelu'!$C$8:$E$21,3,FALSE))</f>
        <v/>
      </c>
      <c r="W15" s="30" t="str">
        <f>IF(ISBLANK(Table6[[#This Row],[Tarkempi luokitus]]),"",VLOOKUP(Table6[[#This Row],[Tarkempi luokitus]],'Toimenpiteiden luokittelu'!$C$24:$D$67,2,FALSE))</f>
        <v/>
      </c>
    </row>
    <row r="16" spans="1:23" s="30" customFormat="1" ht="15.75" x14ac:dyDescent="0.25">
      <c r="A16" s="47"/>
      <c r="B16" s="48"/>
      <c r="C16" s="52"/>
      <c r="D16" s="49"/>
      <c r="E16" s="48"/>
      <c r="F16" s="48"/>
      <c r="G16" s="50"/>
      <c r="H16" s="51"/>
      <c r="I16" s="52"/>
      <c r="J16" s="52"/>
      <c r="K16" s="48"/>
      <c r="L16" s="48"/>
      <c r="M16" s="53" t="str">
        <f>IF(Table6[[#This Row],[KTEK/TEK]]="KTEK",5,IF(Table6[[#This Row],[KTEK/TEK]]="TEK",15,""))</f>
        <v/>
      </c>
      <c r="N16" s="48"/>
      <c r="O16" s="48"/>
      <c r="P16" s="48"/>
      <c r="Q16" s="48"/>
      <c r="R16" s="48"/>
      <c r="S16" s="62"/>
      <c r="T16" s="70" t="str">
        <f t="shared" si="0"/>
        <v/>
      </c>
      <c r="U16" s="30" t="str">
        <f>IF(ISBLANK(Table6[[#This Row],[Toimenpiteen luokka ]]),"",_xlfn.CONCAT(SUBSTITUTE(Table6[[#This Row],[Toimenpiteen luokka ]]," ","_"),"_",V16))</f>
        <v/>
      </c>
      <c r="V16" s="30" t="str">
        <f>IF(ISBLANK(Table6[[#This Row],[Toimenpiteen luokka ]]),"",VLOOKUP(Table6[[#This Row],[Toimenpiteen luokka ]],'Toimenpiteiden luokittelu'!$C$8:$E$21,3,FALSE))</f>
        <v/>
      </c>
      <c r="W16" s="30" t="str">
        <f>IF(ISBLANK(Table6[[#This Row],[Tarkempi luokitus]]),"",VLOOKUP(Table6[[#This Row],[Tarkempi luokitus]],'Toimenpiteiden luokittelu'!$C$24:$D$67,2,FALSE))</f>
        <v/>
      </c>
    </row>
    <row r="17" spans="1:23" s="30" customFormat="1" ht="15.75" x14ac:dyDescent="0.25">
      <c r="A17" s="47"/>
      <c r="B17" s="48"/>
      <c r="C17" s="52"/>
      <c r="D17" s="49"/>
      <c r="E17" s="48"/>
      <c r="F17" s="48"/>
      <c r="G17" s="50"/>
      <c r="H17" s="51"/>
      <c r="I17" s="52"/>
      <c r="J17" s="52"/>
      <c r="K17" s="48"/>
      <c r="L17" s="48"/>
      <c r="M17" s="53" t="str">
        <f>IF(Table6[[#This Row],[KTEK/TEK]]="KTEK",5,IF(Table6[[#This Row],[KTEK/TEK]]="TEK",15,""))</f>
        <v/>
      </c>
      <c r="N17" s="48"/>
      <c r="O17" s="48"/>
      <c r="P17" s="48"/>
      <c r="Q17" s="48"/>
      <c r="R17" s="48"/>
      <c r="S17" s="62"/>
      <c r="T17" s="70" t="str">
        <f t="shared" si="0"/>
        <v/>
      </c>
      <c r="U17" s="30" t="str">
        <f>IF(ISBLANK(Table6[[#This Row],[Toimenpiteen luokka ]]),"",_xlfn.CONCAT(SUBSTITUTE(Table6[[#This Row],[Toimenpiteen luokka ]]," ","_"),"_",V17))</f>
        <v/>
      </c>
      <c r="V17" s="30" t="str">
        <f>IF(ISBLANK(Table6[[#This Row],[Toimenpiteen luokka ]]),"",VLOOKUP(Table6[[#This Row],[Toimenpiteen luokka ]],'Toimenpiteiden luokittelu'!$C$8:$E$21,3,FALSE))</f>
        <v/>
      </c>
      <c r="W17" s="30" t="str">
        <f>IF(ISBLANK(Table6[[#This Row],[Tarkempi luokitus]]),"",VLOOKUP(Table6[[#This Row],[Tarkempi luokitus]],'Toimenpiteiden luokittelu'!$C$24:$D$67,2,FALSE))</f>
        <v/>
      </c>
    </row>
    <row r="18" spans="1:23" s="30" customFormat="1" ht="15.75" x14ac:dyDescent="0.25">
      <c r="A18" s="47"/>
      <c r="B18" s="48"/>
      <c r="C18" s="52"/>
      <c r="D18" s="49"/>
      <c r="E18" s="48"/>
      <c r="F18" s="48"/>
      <c r="G18" s="50"/>
      <c r="H18" s="51"/>
      <c r="I18" s="52"/>
      <c r="J18" s="52"/>
      <c r="K18" s="48"/>
      <c r="L18" s="48"/>
      <c r="M18" s="53" t="str">
        <f>IF(Table6[[#This Row],[KTEK/TEK]]="KTEK",5,IF(Table6[[#This Row],[KTEK/TEK]]="TEK",15,""))</f>
        <v/>
      </c>
      <c r="N18" s="48"/>
      <c r="O18" s="48"/>
      <c r="P18" s="48"/>
      <c r="Q18" s="48"/>
      <c r="R18" s="48"/>
      <c r="S18" s="62"/>
      <c r="T18" s="70" t="str">
        <f t="shared" si="0"/>
        <v/>
      </c>
      <c r="U18" s="30" t="str">
        <f>IF(ISBLANK(Table6[[#This Row],[Toimenpiteen luokka ]]),"",_xlfn.CONCAT(SUBSTITUTE(Table6[[#This Row],[Toimenpiteen luokka ]]," ","_"),"_",V18))</f>
        <v/>
      </c>
      <c r="V18" s="30" t="str">
        <f>IF(ISBLANK(Table6[[#This Row],[Toimenpiteen luokka ]]),"",VLOOKUP(Table6[[#This Row],[Toimenpiteen luokka ]],'Toimenpiteiden luokittelu'!$C$8:$E$21,3,FALSE))</f>
        <v/>
      </c>
      <c r="W18" s="30" t="str">
        <f>IF(ISBLANK(Table6[[#This Row],[Tarkempi luokitus]]),"",VLOOKUP(Table6[[#This Row],[Tarkempi luokitus]],'Toimenpiteiden luokittelu'!$C$24:$D$67,2,FALSE))</f>
        <v/>
      </c>
    </row>
    <row r="19" spans="1:23" s="30" customFormat="1" ht="15.75" x14ac:dyDescent="0.25">
      <c r="A19" s="47"/>
      <c r="B19" s="48"/>
      <c r="C19" s="52"/>
      <c r="D19" s="49"/>
      <c r="E19" s="48"/>
      <c r="F19" s="48"/>
      <c r="G19" s="50"/>
      <c r="H19" s="51"/>
      <c r="I19" s="52"/>
      <c r="J19" s="52"/>
      <c r="K19" s="48"/>
      <c r="L19" s="48"/>
      <c r="M19" s="53" t="str">
        <f>IF(Table6[[#This Row],[KTEK/TEK]]="KTEK",5,IF(Table6[[#This Row],[KTEK/TEK]]="TEK",15,""))</f>
        <v/>
      </c>
      <c r="N19" s="48"/>
      <c r="O19" s="48"/>
      <c r="P19" s="48"/>
      <c r="Q19" s="48"/>
      <c r="R19" s="48"/>
      <c r="S19" s="62"/>
      <c r="T19" s="70" t="str">
        <f t="shared" si="0"/>
        <v/>
      </c>
      <c r="U19" s="30" t="str">
        <f>IF(ISBLANK(Table6[[#This Row],[Toimenpiteen luokka ]]),"",_xlfn.CONCAT(SUBSTITUTE(Table6[[#This Row],[Toimenpiteen luokka ]]," ","_"),"_",V19))</f>
        <v/>
      </c>
      <c r="V19" s="30" t="str">
        <f>IF(ISBLANK(Table6[[#This Row],[Toimenpiteen luokka ]]),"",VLOOKUP(Table6[[#This Row],[Toimenpiteen luokka ]],'Toimenpiteiden luokittelu'!$C$8:$E$21,3,FALSE))</f>
        <v/>
      </c>
      <c r="W19" s="30" t="str">
        <f>IF(ISBLANK(Table6[[#This Row],[Tarkempi luokitus]]),"",VLOOKUP(Table6[[#This Row],[Tarkempi luokitus]],'Toimenpiteiden luokittelu'!$C$24:$D$67,2,FALSE))</f>
        <v/>
      </c>
    </row>
    <row r="20" spans="1:23" s="30" customFormat="1" ht="15.75" x14ac:dyDescent="0.25">
      <c r="A20" s="47"/>
      <c r="B20" s="48"/>
      <c r="C20" s="52"/>
      <c r="D20" s="49"/>
      <c r="E20" s="48"/>
      <c r="F20" s="48"/>
      <c r="G20" s="50"/>
      <c r="H20" s="51"/>
      <c r="I20" s="52"/>
      <c r="J20" s="52"/>
      <c r="K20" s="48"/>
      <c r="L20" s="48"/>
      <c r="M20" s="53" t="str">
        <f>IF(Table6[[#This Row],[KTEK/TEK]]="KTEK",5,IF(Table6[[#This Row],[KTEK/TEK]]="TEK",15,""))</f>
        <v/>
      </c>
      <c r="N20" s="48"/>
      <c r="O20" s="48"/>
      <c r="P20" s="48"/>
      <c r="Q20" s="48"/>
      <c r="R20" s="48"/>
      <c r="S20" s="62"/>
      <c r="T20" s="70" t="str">
        <f t="shared" si="0"/>
        <v/>
      </c>
      <c r="U20" s="30" t="str">
        <f>IF(ISBLANK(Table6[[#This Row],[Toimenpiteen luokka ]]),"",_xlfn.CONCAT(SUBSTITUTE(Table6[[#This Row],[Toimenpiteen luokka ]]," ","_"),"_",V20))</f>
        <v/>
      </c>
      <c r="V20" s="30" t="str">
        <f>IF(ISBLANK(Table6[[#This Row],[Toimenpiteen luokka ]]),"",VLOOKUP(Table6[[#This Row],[Toimenpiteen luokka ]],'Toimenpiteiden luokittelu'!$C$8:$E$21,3,FALSE))</f>
        <v/>
      </c>
      <c r="W20" s="30" t="str">
        <f>IF(ISBLANK(Table6[[#This Row],[Tarkempi luokitus]]),"",VLOOKUP(Table6[[#This Row],[Tarkempi luokitus]],'Toimenpiteiden luokittelu'!$C$24:$D$67,2,FALSE))</f>
        <v/>
      </c>
    </row>
    <row r="21" spans="1:23" s="30" customFormat="1" ht="15.75" x14ac:dyDescent="0.25">
      <c r="A21" s="47"/>
      <c r="B21" s="48"/>
      <c r="C21" s="52"/>
      <c r="D21" s="49"/>
      <c r="E21" s="48"/>
      <c r="F21" s="48"/>
      <c r="G21" s="50"/>
      <c r="H21" s="51"/>
      <c r="I21" s="52"/>
      <c r="J21" s="52"/>
      <c r="K21" s="48"/>
      <c r="L21" s="48"/>
      <c r="M21" s="53" t="str">
        <f>IF(Table6[[#This Row],[KTEK/TEK]]="KTEK",5,IF(Table6[[#This Row],[KTEK/TEK]]="TEK",15,""))</f>
        <v/>
      </c>
      <c r="N21" s="48"/>
      <c r="O21" s="48"/>
      <c r="P21" s="48"/>
      <c r="Q21" s="48"/>
      <c r="R21" s="48"/>
      <c r="S21" s="62"/>
      <c r="T21" s="70" t="str">
        <f t="shared" si="0"/>
        <v/>
      </c>
      <c r="U21" s="30" t="str">
        <f>IF(ISBLANK(Table6[[#This Row],[Toimenpiteen luokka ]]),"",_xlfn.CONCAT(SUBSTITUTE(Table6[[#This Row],[Toimenpiteen luokka ]]," ","_"),"_",V21))</f>
        <v/>
      </c>
      <c r="V21" s="30" t="str">
        <f>IF(ISBLANK(Table6[[#This Row],[Toimenpiteen luokka ]]),"",VLOOKUP(Table6[[#This Row],[Toimenpiteen luokka ]],'Toimenpiteiden luokittelu'!$C$8:$E$21,3,FALSE))</f>
        <v/>
      </c>
      <c r="W21" s="30" t="str">
        <f>IF(ISBLANK(Table6[[#This Row],[Tarkempi luokitus]]),"",VLOOKUP(Table6[[#This Row],[Tarkempi luokitus]],'Toimenpiteiden luokittelu'!$C$24:$D$67,2,FALSE))</f>
        <v/>
      </c>
    </row>
    <row r="22" spans="1:23" s="30" customFormat="1" ht="15.75" x14ac:dyDescent="0.25">
      <c r="A22" s="47"/>
      <c r="B22" s="48"/>
      <c r="C22" s="52"/>
      <c r="D22" s="49"/>
      <c r="E22" s="48"/>
      <c r="F22" s="48"/>
      <c r="G22" s="50"/>
      <c r="H22" s="51"/>
      <c r="I22" s="52"/>
      <c r="J22" s="52"/>
      <c r="K22" s="48"/>
      <c r="L22" s="48"/>
      <c r="M22" s="53" t="str">
        <f>IF(Table6[[#This Row],[KTEK/TEK]]="KTEK",5,IF(Table6[[#This Row],[KTEK/TEK]]="TEK",15,""))</f>
        <v/>
      </c>
      <c r="N22" s="48"/>
      <c r="O22" s="48"/>
      <c r="P22" s="48"/>
      <c r="Q22" s="48"/>
      <c r="R22" s="48"/>
      <c r="S22" s="62"/>
      <c r="T22" s="70" t="str">
        <f t="shared" si="0"/>
        <v/>
      </c>
      <c r="U22" s="30" t="str">
        <f>IF(ISBLANK(Table6[[#This Row],[Toimenpiteen luokka ]]),"",_xlfn.CONCAT(SUBSTITUTE(Table6[[#This Row],[Toimenpiteen luokka ]]," ","_"),"_",V22))</f>
        <v/>
      </c>
      <c r="V22" s="30" t="str">
        <f>IF(ISBLANK(Table6[[#This Row],[Toimenpiteen luokka ]]),"",VLOOKUP(Table6[[#This Row],[Toimenpiteen luokka ]],'Toimenpiteiden luokittelu'!$C$8:$E$21,3,FALSE))</f>
        <v/>
      </c>
      <c r="W22" s="30" t="str">
        <f>IF(ISBLANK(Table6[[#This Row],[Tarkempi luokitus]]),"",VLOOKUP(Table6[[#This Row],[Tarkempi luokitus]],'Toimenpiteiden luokittelu'!$C$24:$D$67,2,FALSE))</f>
        <v/>
      </c>
    </row>
    <row r="23" spans="1:23" s="30" customFormat="1" ht="15.75" x14ac:dyDescent="0.25">
      <c r="A23" s="47"/>
      <c r="B23" s="48"/>
      <c r="C23" s="52"/>
      <c r="D23" s="49"/>
      <c r="E23" s="48"/>
      <c r="F23" s="48"/>
      <c r="G23" s="50"/>
      <c r="H23" s="51"/>
      <c r="I23" s="52"/>
      <c r="J23" s="52"/>
      <c r="K23" s="48"/>
      <c r="L23" s="48"/>
      <c r="M23" s="53" t="str">
        <f>IF(Table6[[#This Row],[KTEK/TEK]]="KTEK",5,IF(Table6[[#This Row],[KTEK/TEK]]="TEK",15,""))</f>
        <v/>
      </c>
      <c r="N23" s="48"/>
      <c r="O23" s="48"/>
      <c r="P23" s="48"/>
      <c r="Q23" s="48"/>
      <c r="R23" s="48"/>
      <c r="S23" s="62"/>
      <c r="T23" s="70" t="str">
        <f t="shared" si="0"/>
        <v/>
      </c>
      <c r="U23" s="30" t="str">
        <f>IF(ISBLANK(Table6[[#This Row],[Toimenpiteen luokka ]]),"",_xlfn.CONCAT(SUBSTITUTE(Table6[[#This Row],[Toimenpiteen luokka ]]," ","_"),"_",V23))</f>
        <v/>
      </c>
      <c r="V23" s="30" t="str">
        <f>IF(ISBLANK(Table6[[#This Row],[Toimenpiteen luokka ]]),"",VLOOKUP(Table6[[#This Row],[Toimenpiteen luokka ]],'Toimenpiteiden luokittelu'!$C$8:$E$21,3,FALSE))</f>
        <v/>
      </c>
      <c r="W23" s="30" t="str">
        <f>IF(ISBLANK(Table6[[#This Row],[Tarkempi luokitus]]),"",VLOOKUP(Table6[[#This Row],[Tarkempi luokitus]],'Toimenpiteiden luokittelu'!$C$24:$D$67,2,FALSE))</f>
        <v/>
      </c>
    </row>
    <row r="24" spans="1:23" s="30" customFormat="1" ht="15.75" x14ac:dyDescent="0.25">
      <c r="A24" s="47"/>
      <c r="B24" s="48"/>
      <c r="C24" s="52"/>
      <c r="D24" s="49"/>
      <c r="E24" s="48"/>
      <c r="F24" s="48"/>
      <c r="G24" s="50"/>
      <c r="H24" s="51"/>
      <c r="I24" s="52"/>
      <c r="J24" s="52"/>
      <c r="K24" s="48"/>
      <c r="L24" s="48"/>
      <c r="M24" s="53" t="str">
        <f>IF(Table6[[#This Row],[KTEK/TEK]]="KTEK",5,IF(Table6[[#This Row],[KTEK/TEK]]="TEK",15,""))</f>
        <v/>
      </c>
      <c r="N24" s="48"/>
      <c r="O24" s="48"/>
      <c r="P24" s="48"/>
      <c r="Q24" s="48"/>
      <c r="R24" s="48"/>
      <c r="S24" s="62"/>
      <c r="T24" s="70" t="str">
        <f t="shared" si="0"/>
        <v/>
      </c>
      <c r="U24" s="30" t="str">
        <f>IF(ISBLANK(Table6[[#This Row],[Toimenpiteen luokka ]]),"",_xlfn.CONCAT(SUBSTITUTE(Table6[[#This Row],[Toimenpiteen luokka ]]," ","_"),"_",V24))</f>
        <v/>
      </c>
      <c r="V24" s="30" t="str">
        <f>IF(ISBLANK(Table6[[#This Row],[Toimenpiteen luokka ]]),"",VLOOKUP(Table6[[#This Row],[Toimenpiteen luokka ]],'Toimenpiteiden luokittelu'!$C$8:$E$21,3,FALSE))</f>
        <v/>
      </c>
      <c r="W24" s="30" t="str">
        <f>IF(ISBLANK(Table6[[#This Row],[Tarkempi luokitus]]),"",VLOOKUP(Table6[[#This Row],[Tarkempi luokitus]],'Toimenpiteiden luokittelu'!$C$24:$D$67,2,FALSE))</f>
        <v/>
      </c>
    </row>
    <row r="25" spans="1:23" s="30" customFormat="1" ht="15.75" x14ac:dyDescent="0.25">
      <c r="A25" s="47"/>
      <c r="B25" s="48"/>
      <c r="C25" s="52"/>
      <c r="D25" s="49"/>
      <c r="E25" s="48"/>
      <c r="F25" s="48"/>
      <c r="G25" s="50"/>
      <c r="H25" s="51"/>
      <c r="I25" s="52"/>
      <c r="J25" s="52"/>
      <c r="K25" s="48"/>
      <c r="L25" s="48"/>
      <c r="M25" s="53" t="str">
        <f>IF(Table6[[#This Row],[KTEK/TEK]]="KTEK",5,IF(Table6[[#This Row],[KTEK/TEK]]="TEK",15,""))</f>
        <v/>
      </c>
      <c r="N25" s="48"/>
      <c r="O25" s="48"/>
      <c r="P25" s="48"/>
      <c r="Q25" s="48"/>
      <c r="R25" s="48"/>
      <c r="S25" s="62"/>
      <c r="T25" s="70" t="str">
        <f t="shared" si="0"/>
        <v/>
      </c>
      <c r="U25" s="30" t="str">
        <f>IF(ISBLANK(Table6[[#This Row],[Toimenpiteen luokka ]]),"",_xlfn.CONCAT(SUBSTITUTE(Table6[[#This Row],[Toimenpiteen luokka ]]," ","_"),"_",V25))</f>
        <v/>
      </c>
      <c r="V25" s="30" t="str">
        <f>IF(ISBLANK(Table6[[#This Row],[Toimenpiteen luokka ]]),"",VLOOKUP(Table6[[#This Row],[Toimenpiteen luokka ]],'Toimenpiteiden luokittelu'!$C$8:$E$21,3,FALSE))</f>
        <v/>
      </c>
      <c r="W25" s="30" t="str">
        <f>IF(ISBLANK(Table6[[#This Row],[Tarkempi luokitus]]),"",VLOOKUP(Table6[[#This Row],[Tarkempi luokitus]],'Toimenpiteiden luokittelu'!$C$24:$D$67,2,FALSE))</f>
        <v/>
      </c>
    </row>
    <row r="26" spans="1:23" s="30" customFormat="1" ht="15.75" x14ac:dyDescent="0.25">
      <c r="A26" s="47"/>
      <c r="B26" s="48"/>
      <c r="C26" s="52"/>
      <c r="D26" s="49"/>
      <c r="E26" s="48"/>
      <c r="F26" s="48"/>
      <c r="G26" s="50"/>
      <c r="H26" s="51"/>
      <c r="I26" s="52"/>
      <c r="J26" s="52"/>
      <c r="K26" s="48"/>
      <c r="L26" s="48"/>
      <c r="M26" s="53" t="str">
        <f>IF(Table6[[#This Row],[KTEK/TEK]]="KTEK",5,IF(Table6[[#This Row],[KTEK/TEK]]="TEK",15,""))</f>
        <v/>
      </c>
      <c r="N26" s="48"/>
      <c r="O26" s="48"/>
      <c r="P26" s="48"/>
      <c r="Q26" s="48"/>
      <c r="R26" s="48"/>
      <c r="S26" s="62"/>
      <c r="T26" s="70" t="str">
        <f t="shared" si="0"/>
        <v/>
      </c>
      <c r="U26" s="30" t="str">
        <f>IF(ISBLANK(Table6[[#This Row],[Toimenpiteen luokka ]]),"",_xlfn.CONCAT(SUBSTITUTE(Table6[[#This Row],[Toimenpiteen luokka ]]," ","_"),"_",V26))</f>
        <v/>
      </c>
      <c r="V26" s="30" t="str">
        <f>IF(ISBLANK(Table6[[#This Row],[Toimenpiteen luokka ]]),"",VLOOKUP(Table6[[#This Row],[Toimenpiteen luokka ]],'Toimenpiteiden luokittelu'!$C$8:$E$21,3,FALSE))</f>
        <v/>
      </c>
      <c r="W26" s="30" t="str">
        <f>IF(ISBLANK(Table6[[#This Row],[Tarkempi luokitus]]),"",VLOOKUP(Table6[[#This Row],[Tarkempi luokitus]],'Toimenpiteiden luokittelu'!$C$24:$D$67,2,FALSE))</f>
        <v/>
      </c>
    </row>
    <row r="27" spans="1:23" s="30" customFormat="1" ht="15.75" x14ac:dyDescent="0.25">
      <c r="A27" s="47"/>
      <c r="B27" s="48"/>
      <c r="C27" s="52"/>
      <c r="D27" s="49"/>
      <c r="E27" s="48"/>
      <c r="F27" s="48"/>
      <c r="G27" s="50"/>
      <c r="H27" s="51"/>
      <c r="I27" s="52"/>
      <c r="J27" s="52"/>
      <c r="K27" s="48"/>
      <c r="L27" s="48"/>
      <c r="M27" s="53" t="str">
        <f>IF(Table6[[#This Row],[KTEK/TEK]]="KTEK",5,IF(Table6[[#This Row],[KTEK/TEK]]="TEK",15,""))</f>
        <v/>
      </c>
      <c r="N27" s="48"/>
      <c r="O27" s="48"/>
      <c r="P27" s="48"/>
      <c r="Q27" s="48"/>
      <c r="R27" s="48"/>
      <c r="S27" s="62"/>
      <c r="T27" s="70" t="str">
        <f t="shared" si="0"/>
        <v/>
      </c>
      <c r="U27" s="30" t="str">
        <f>IF(ISBLANK(Table6[[#This Row],[Toimenpiteen luokka ]]),"",_xlfn.CONCAT(SUBSTITUTE(Table6[[#This Row],[Toimenpiteen luokka ]]," ","_"),"_",V27))</f>
        <v/>
      </c>
      <c r="V27" s="30" t="str">
        <f>IF(ISBLANK(Table6[[#This Row],[Toimenpiteen luokka ]]),"",VLOOKUP(Table6[[#This Row],[Toimenpiteen luokka ]],'Toimenpiteiden luokittelu'!$C$8:$E$21,3,FALSE))</f>
        <v/>
      </c>
      <c r="W27" s="30" t="str">
        <f>IF(ISBLANK(Table6[[#This Row],[Tarkempi luokitus]]),"",VLOOKUP(Table6[[#This Row],[Tarkempi luokitus]],'Toimenpiteiden luokittelu'!$C$24:$D$67,2,FALSE))</f>
        <v/>
      </c>
    </row>
    <row r="28" spans="1:23" s="30" customFormat="1" ht="15.75" x14ac:dyDescent="0.25">
      <c r="A28" s="47"/>
      <c r="B28" s="48"/>
      <c r="C28" s="52"/>
      <c r="D28" s="49"/>
      <c r="E28" s="48"/>
      <c r="F28" s="48"/>
      <c r="G28" s="50"/>
      <c r="H28" s="51"/>
      <c r="I28" s="52"/>
      <c r="J28" s="52"/>
      <c r="K28" s="48"/>
      <c r="L28" s="48"/>
      <c r="M28" s="53" t="str">
        <f>IF(Table6[[#This Row],[KTEK/TEK]]="KTEK",5,IF(Table6[[#This Row],[KTEK/TEK]]="TEK",15,""))</f>
        <v/>
      </c>
      <c r="N28" s="48"/>
      <c r="O28" s="48"/>
      <c r="P28" s="48"/>
      <c r="Q28" s="48"/>
      <c r="R28" s="48"/>
      <c r="S28" s="62"/>
      <c r="T28" s="70" t="str">
        <f t="shared" si="0"/>
        <v/>
      </c>
      <c r="U28" s="30" t="str">
        <f>IF(ISBLANK(Table6[[#This Row],[Toimenpiteen luokka ]]),"",_xlfn.CONCAT(SUBSTITUTE(Table6[[#This Row],[Toimenpiteen luokka ]]," ","_"),"_",V28))</f>
        <v/>
      </c>
      <c r="V28" s="30" t="str">
        <f>IF(ISBLANK(Table6[[#This Row],[Toimenpiteen luokka ]]),"",VLOOKUP(Table6[[#This Row],[Toimenpiteen luokka ]],'Toimenpiteiden luokittelu'!$C$8:$E$21,3,FALSE))</f>
        <v/>
      </c>
      <c r="W28" s="30" t="str">
        <f>IF(ISBLANK(Table6[[#This Row],[Tarkempi luokitus]]),"",VLOOKUP(Table6[[#This Row],[Tarkempi luokitus]],'Toimenpiteiden luokittelu'!$C$24:$D$67,2,FALSE))</f>
        <v/>
      </c>
    </row>
    <row r="29" spans="1:23" s="30" customFormat="1" ht="15.75" x14ac:dyDescent="0.25">
      <c r="A29" s="47"/>
      <c r="B29" s="48"/>
      <c r="C29" s="52"/>
      <c r="D29" s="49"/>
      <c r="E29" s="48"/>
      <c r="F29" s="48"/>
      <c r="G29" s="50"/>
      <c r="H29" s="51"/>
      <c r="I29" s="52"/>
      <c r="J29" s="52"/>
      <c r="K29" s="48"/>
      <c r="L29" s="48"/>
      <c r="M29" s="53" t="str">
        <f>IF(Table6[[#This Row],[KTEK/TEK]]="KTEK",5,IF(Table6[[#This Row],[KTEK/TEK]]="TEK",15,""))</f>
        <v/>
      </c>
      <c r="N29" s="48"/>
      <c r="O29" s="48"/>
      <c r="P29" s="48"/>
      <c r="Q29" s="48"/>
      <c r="R29" s="48"/>
      <c r="S29" s="62"/>
      <c r="T29" s="70" t="str">
        <f t="shared" si="0"/>
        <v/>
      </c>
      <c r="U29" s="30" t="str">
        <f>IF(ISBLANK(Table6[[#This Row],[Toimenpiteen luokka ]]),"",_xlfn.CONCAT(SUBSTITUTE(Table6[[#This Row],[Toimenpiteen luokka ]]," ","_"),"_",V29))</f>
        <v/>
      </c>
      <c r="V29" s="30" t="str">
        <f>IF(ISBLANK(Table6[[#This Row],[Toimenpiteen luokka ]]),"",VLOOKUP(Table6[[#This Row],[Toimenpiteen luokka ]],'Toimenpiteiden luokittelu'!$C$8:$E$21,3,FALSE))</f>
        <v/>
      </c>
      <c r="W29" s="30" t="str">
        <f>IF(ISBLANK(Table6[[#This Row],[Tarkempi luokitus]]),"",VLOOKUP(Table6[[#This Row],[Tarkempi luokitus]],'Toimenpiteiden luokittelu'!$C$24:$D$67,2,FALSE))</f>
        <v/>
      </c>
    </row>
    <row r="30" spans="1:23" s="30" customFormat="1" ht="15.75" x14ac:dyDescent="0.25">
      <c r="A30" s="47"/>
      <c r="B30" s="48"/>
      <c r="C30" s="52"/>
      <c r="D30" s="49"/>
      <c r="E30" s="48"/>
      <c r="F30" s="48"/>
      <c r="G30" s="50"/>
      <c r="H30" s="51"/>
      <c r="I30" s="52"/>
      <c r="J30" s="52"/>
      <c r="K30" s="48"/>
      <c r="L30" s="48"/>
      <c r="M30" s="53" t="str">
        <f>IF(Table6[[#This Row],[KTEK/TEK]]="KTEK",5,IF(Table6[[#This Row],[KTEK/TEK]]="TEK",15,""))</f>
        <v/>
      </c>
      <c r="N30" s="48"/>
      <c r="O30" s="48"/>
      <c r="P30" s="48"/>
      <c r="Q30" s="48"/>
      <c r="R30" s="48"/>
      <c r="S30" s="62"/>
      <c r="T30" s="70" t="str">
        <f t="shared" si="0"/>
        <v/>
      </c>
      <c r="U30" s="30" t="str">
        <f>IF(ISBLANK(Table6[[#This Row],[Toimenpiteen luokka ]]),"",_xlfn.CONCAT(SUBSTITUTE(Table6[[#This Row],[Toimenpiteen luokka ]]," ","_"),"_",V30))</f>
        <v/>
      </c>
      <c r="V30" s="30" t="str">
        <f>IF(ISBLANK(Table6[[#This Row],[Toimenpiteen luokka ]]),"",VLOOKUP(Table6[[#This Row],[Toimenpiteen luokka ]],'Toimenpiteiden luokittelu'!$C$8:$E$21,3,FALSE))</f>
        <v/>
      </c>
      <c r="W30" s="30" t="str">
        <f>IF(ISBLANK(Table6[[#This Row],[Tarkempi luokitus]]),"",VLOOKUP(Table6[[#This Row],[Tarkempi luokitus]],'Toimenpiteiden luokittelu'!$C$24:$D$67,2,FALSE))</f>
        <v/>
      </c>
    </row>
    <row r="31" spans="1:23" s="30" customFormat="1" ht="15.75" x14ac:dyDescent="0.25">
      <c r="A31" s="47"/>
      <c r="B31" s="48"/>
      <c r="C31" s="52"/>
      <c r="D31" s="49"/>
      <c r="E31" s="48"/>
      <c r="F31" s="48"/>
      <c r="G31" s="50"/>
      <c r="H31" s="51"/>
      <c r="I31" s="52"/>
      <c r="J31" s="52"/>
      <c r="K31" s="48"/>
      <c r="L31" s="48"/>
      <c r="M31" s="53" t="str">
        <f>IF(Table6[[#This Row],[KTEK/TEK]]="KTEK",5,IF(Table6[[#This Row],[KTEK/TEK]]="TEK",15,""))</f>
        <v/>
      </c>
      <c r="N31" s="48"/>
      <c r="O31" s="48"/>
      <c r="P31" s="48"/>
      <c r="Q31" s="48"/>
      <c r="R31" s="48"/>
      <c r="S31" s="62"/>
      <c r="T31" s="70" t="str">
        <f t="shared" si="0"/>
        <v/>
      </c>
      <c r="U31" s="30" t="str">
        <f>IF(ISBLANK(Table6[[#This Row],[Toimenpiteen luokka ]]),"",_xlfn.CONCAT(SUBSTITUTE(Table6[[#This Row],[Toimenpiteen luokka ]]," ","_"),"_",V31))</f>
        <v/>
      </c>
      <c r="V31" s="30" t="str">
        <f>IF(ISBLANK(Table6[[#This Row],[Toimenpiteen luokka ]]),"",VLOOKUP(Table6[[#This Row],[Toimenpiteen luokka ]],'Toimenpiteiden luokittelu'!$C$8:$E$21,3,FALSE))</f>
        <v/>
      </c>
      <c r="W31" s="30" t="str">
        <f>IF(ISBLANK(Table6[[#This Row],[Tarkempi luokitus]]),"",VLOOKUP(Table6[[#This Row],[Tarkempi luokitus]],'Toimenpiteiden luokittelu'!$C$24:$D$67,2,FALSE))</f>
        <v/>
      </c>
    </row>
    <row r="32" spans="1:23" s="30" customFormat="1" ht="15.75" x14ac:dyDescent="0.25">
      <c r="A32" s="47"/>
      <c r="B32" s="48"/>
      <c r="C32" s="52"/>
      <c r="D32" s="49"/>
      <c r="E32" s="48"/>
      <c r="F32" s="48"/>
      <c r="G32" s="50"/>
      <c r="H32" s="51"/>
      <c r="I32" s="52"/>
      <c r="J32" s="52"/>
      <c r="K32" s="48"/>
      <c r="L32" s="48"/>
      <c r="M32" s="53" t="str">
        <f>IF(Table6[[#This Row],[KTEK/TEK]]="KTEK",5,IF(Table6[[#This Row],[KTEK/TEK]]="TEK",15,""))</f>
        <v/>
      </c>
      <c r="N32" s="48"/>
      <c r="O32" s="48"/>
      <c r="P32" s="48"/>
      <c r="Q32" s="48"/>
      <c r="R32" s="48"/>
      <c r="S32" s="62"/>
      <c r="T32" s="70" t="str">
        <f t="shared" si="0"/>
        <v/>
      </c>
      <c r="U32" s="30" t="str">
        <f>IF(ISBLANK(Table6[[#This Row],[Toimenpiteen luokka ]]),"",_xlfn.CONCAT(SUBSTITUTE(Table6[[#This Row],[Toimenpiteen luokka ]]," ","_"),"_",V32))</f>
        <v/>
      </c>
      <c r="V32" s="30" t="str">
        <f>IF(ISBLANK(Table6[[#This Row],[Toimenpiteen luokka ]]),"",VLOOKUP(Table6[[#This Row],[Toimenpiteen luokka ]],'Toimenpiteiden luokittelu'!$C$8:$E$21,3,FALSE))</f>
        <v/>
      </c>
      <c r="W32" s="30" t="str">
        <f>IF(ISBLANK(Table6[[#This Row],[Tarkempi luokitus]]),"",VLOOKUP(Table6[[#This Row],[Tarkempi luokitus]],'Toimenpiteiden luokittelu'!$C$24:$D$67,2,FALSE))</f>
        <v/>
      </c>
    </row>
    <row r="33" spans="1:23" s="30" customFormat="1" ht="15.75" x14ac:dyDescent="0.25">
      <c r="A33" s="47"/>
      <c r="B33" s="48"/>
      <c r="C33" s="52"/>
      <c r="D33" s="49"/>
      <c r="E33" s="48"/>
      <c r="F33" s="48"/>
      <c r="G33" s="50"/>
      <c r="H33" s="51"/>
      <c r="I33" s="52"/>
      <c r="J33" s="52"/>
      <c r="K33" s="48"/>
      <c r="L33" s="48"/>
      <c r="M33" s="53" t="str">
        <f>IF(Table6[[#This Row],[KTEK/TEK]]="KTEK",5,IF(Table6[[#This Row],[KTEK/TEK]]="TEK",15,""))</f>
        <v/>
      </c>
      <c r="N33" s="48"/>
      <c r="O33" s="48"/>
      <c r="P33" s="48"/>
      <c r="Q33" s="48"/>
      <c r="R33" s="48"/>
      <c r="S33" s="62"/>
      <c r="T33" s="70" t="str">
        <f t="shared" si="0"/>
        <v/>
      </c>
      <c r="U33" s="30" t="str">
        <f>IF(ISBLANK(Table6[[#This Row],[Toimenpiteen luokka ]]),"",_xlfn.CONCAT(SUBSTITUTE(Table6[[#This Row],[Toimenpiteen luokka ]]," ","_"),"_",V33))</f>
        <v/>
      </c>
      <c r="V33" s="30" t="str">
        <f>IF(ISBLANK(Table6[[#This Row],[Toimenpiteen luokka ]]),"",VLOOKUP(Table6[[#This Row],[Toimenpiteen luokka ]],'Toimenpiteiden luokittelu'!$C$8:$E$21,3,FALSE))</f>
        <v/>
      </c>
      <c r="W33" s="30" t="str">
        <f>IF(ISBLANK(Table6[[#This Row],[Tarkempi luokitus]]),"",VLOOKUP(Table6[[#This Row],[Tarkempi luokitus]],'Toimenpiteiden luokittelu'!$C$24:$D$67,2,FALSE))</f>
        <v/>
      </c>
    </row>
    <row r="34" spans="1:23" s="30" customFormat="1" ht="15.75" x14ac:dyDescent="0.25">
      <c r="A34" s="47"/>
      <c r="B34" s="48"/>
      <c r="C34" s="52"/>
      <c r="D34" s="49"/>
      <c r="E34" s="48"/>
      <c r="F34" s="48"/>
      <c r="G34" s="50"/>
      <c r="H34" s="51"/>
      <c r="I34" s="52"/>
      <c r="J34" s="52"/>
      <c r="K34" s="48"/>
      <c r="L34" s="48"/>
      <c r="M34" s="53" t="str">
        <f>IF(Table6[[#This Row],[KTEK/TEK]]="KTEK",5,IF(Table6[[#This Row],[KTEK/TEK]]="TEK",15,""))</f>
        <v/>
      </c>
      <c r="N34" s="48"/>
      <c r="O34" s="48"/>
      <c r="P34" s="48"/>
      <c r="Q34" s="48"/>
      <c r="R34" s="48"/>
      <c r="S34" s="62"/>
      <c r="T34" s="70" t="str">
        <f t="shared" si="0"/>
        <v/>
      </c>
      <c r="U34" s="30" t="str">
        <f>IF(ISBLANK(Table6[[#This Row],[Toimenpiteen luokka ]]),"",_xlfn.CONCAT(SUBSTITUTE(Table6[[#This Row],[Toimenpiteen luokka ]]," ","_"),"_",V34))</f>
        <v/>
      </c>
      <c r="V34" s="30" t="str">
        <f>IF(ISBLANK(Table6[[#This Row],[Toimenpiteen luokka ]]),"",VLOOKUP(Table6[[#This Row],[Toimenpiteen luokka ]],'Toimenpiteiden luokittelu'!$C$8:$E$21,3,FALSE))</f>
        <v/>
      </c>
      <c r="W34" s="30" t="str">
        <f>IF(ISBLANK(Table6[[#This Row],[Tarkempi luokitus]]),"",VLOOKUP(Table6[[#This Row],[Tarkempi luokitus]],'Toimenpiteiden luokittelu'!$C$24:$D$67,2,FALSE))</f>
        <v/>
      </c>
    </row>
    <row r="35" spans="1:23" s="30" customFormat="1" ht="15.75" x14ac:dyDescent="0.25">
      <c r="A35" s="47"/>
      <c r="B35" s="48"/>
      <c r="C35" s="52"/>
      <c r="D35" s="49"/>
      <c r="E35" s="48"/>
      <c r="F35" s="48"/>
      <c r="G35" s="50"/>
      <c r="H35" s="51"/>
      <c r="I35" s="52"/>
      <c r="J35" s="52"/>
      <c r="K35" s="48"/>
      <c r="L35" s="48"/>
      <c r="M35" s="53" t="str">
        <f>IF(Table6[[#This Row],[KTEK/TEK]]="KTEK",5,IF(Table6[[#This Row],[KTEK/TEK]]="TEK",15,""))</f>
        <v/>
      </c>
      <c r="N35" s="48"/>
      <c r="O35" s="48"/>
      <c r="P35" s="48"/>
      <c r="Q35" s="48"/>
      <c r="R35" s="48"/>
      <c r="S35" s="62"/>
      <c r="T35" s="70" t="str">
        <f t="shared" si="0"/>
        <v/>
      </c>
      <c r="U35" s="30" t="str">
        <f>IF(ISBLANK(Table6[[#This Row],[Toimenpiteen luokka ]]),"",_xlfn.CONCAT(SUBSTITUTE(Table6[[#This Row],[Toimenpiteen luokka ]]," ","_"),"_",V35))</f>
        <v/>
      </c>
      <c r="V35" s="30" t="str">
        <f>IF(ISBLANK(Table6[[#This Row],[Toimenpiteen luokka ]]),"",VLOOKUP(Table6[[#This Row],[Toimenpiteen luokka ]],'Toimenpiteiden luokittelu'!$C$8:$E$21,3,FALSE))</f>
        <v/>
      </c>
      <c r="W35" s="30" t="str">
        <f>IF(ISBLANK(Table6[[#This Row],[Tarkempi luokitus]]),"",VLOOKUP(Table6[[#This Row],[Tarkempi luokitus]],'Toimenpiteiden luokittelu'!$C$24:$D$67,2,FALSE))</f>
        <v/>
      </c>
    </row>
    <row r="36" spans="1:23" s="30" customFormat="1" ht="15.75" x14ac:dyDescent="0.25">
      <c r="A36" s="47"/>
      <c r="B36" s="48"/>
      <c r="C36" s="52"/>
      <c r="D36" s="49"/>
      <c r="E36" s="48"/>
      <c r="F36" s="48"/>
      <c r="G36" s="50"/>
      <c r="H36" s="51"/>
      <c r="I36" s="52"/>
      <c r="J36" s="52"/>
      <c r="K36" s="48"/>
      <c r="L36" s="48"/>
      <c r="M36" s="53" t="str">
        <f>IF(Table6[[#This Row],[KTEK/TEK]]="KTEK",5,IF(Table6[[#This Row],[KTEK/TEK]]="TEK",15,""))</f>
        <v/>
      </c>
      <c r="N36" s="48"/>
      <c r="O36" s="48"/>
      <c r="P36" s="48"/>
      <c r="Q36" s="48"/>
      <c r="R36" s="48"/>
      <c r="S36" s="62"/>
      <c r="T36" s="70" t="str">
        <f t="shared" si="0"/>
        <v/>
      </c>
      <c r="U36" s="30" t="str">
        <f>IF(ISBLANK(Table6[[#This Row],[Toimenpiteen luokka ]]),"",_xlfn.CONCAT(SUBSTITUTE(Table6[[#This Row],[Toimenpiteen luokka ]]," ","_"),"_",V36))</f>
        <v/>
      </c>
      <c r="V36" s="30" t="str">
        <f>IF(ISBLANK(Table6[[#This Row],[Toimenpiteen luokka ]]),"",VLOOKUP(Table6[[#This Row],[Toimenpiteen luokka ]],'Toimenpiteiden luokittelu'!$C$8:$E$21,3,FALSE))</f>
        <v/>
      </c>
      <c r="W36" s="30" t="str">
        <f>IF(ISBLANK(Table6[[#This Row],[Tarkempi luokitus]]),"",VLOOKUP(Table6[[#This Row],[Tarkempi luokitus]],'Toimenpiteiden luokittelu'!$C$24:$D$67,2,FALSE))</f>
        <v/>
      </c>
    </row>
    <row r="37" spans="1:23" s="30" customFormat="1" ht="15.75" x14ac:dyDescent="0.25">
      <c r="A37" s="47"/>
      <c r="B37" s="48"/>
      <c r="C37" s="52"/>
      <c r="D37" s="49"/>
      <c r="E37" s="48"/>
      <c r="F37" s="48"/>
      <c r="G37" s="50"/>
      <c r="H37" s="51"/>
      <c r="I37" s="52"/>
      <c r="J37" s="52"/>
      <c r="K37" s="48"/>
      <c r="L37" s="48"/>
      <c r="M37" s="53" t="str">
        <f>IF(Table6[[#This Row],[KTEK/TEK]]="KTEK",5,IF(Table6[[#This Row],[KTEK/TEK]]="TEK",15,""))</f>
        <v/>
      </c>
      <c r="N37" s="48"/>
      <c r="O37" s="48"/>
      <c r="P37" s="48"/>
      <c r="Q37" s="48"/>
      <c r="R37" s="48"/>
      <c r="S37" s="62"/>
      <c r="T37" s="70" t="str">
        <f t="shared" si="0"/>
        <v/>
      </c>
      <c r="U37" s="30" t="str">
        <f>IF(ISBLANK(Table6[[#This Row],[Toimenpiteen luokka ]]),"",_xlfn.CONCAT(SUBSTITUTE(Table6[[#This Row],[Toimenpiteen luokka ]]," ","_"),"_",V37))</f>
        <v/>
      </c>
      <c r="V37" s="30" t="str">
        <f>IF(ISBLANK(Table6[[#This Row],[Toimenpiteen luokka ]]),"",VLOOKUP(Table6[[#This Row],[Toimenpiteen luokka ]],'Toimenpiteiden luokittelu'!$C$8:$E$21,3,FALSE))</f>
        <v/>
      </c>
      <c r="W37" s="30" t="str">
        <f>IF(ISBLANK(Table6[[#This Row],[Tarkempi luokitus]]),"",VLOOKUP(Table6[[#This Row],[Tarkempi luokitus]],'Toimenpiteiden luokittelu'!$C$24:$D$67,2,FALSE))</f>
        <v/>
      </c>
    </row>
    <row r="38" spans="1:23" s="30" customFormat="1" ht="15.75" x14ac:dyDescent="0.25">
      <c r="A38" s="47"/>
      <c r="B38" s="48"/>
      <c r="C38" s="52"/>
      <c r="D38" s="49"/>
      <c r="E38" s="48"/>
      <c r="F38" s="48"/>
      <c r="G38" s="50"/>
      <c r="H38" s="51"/>
      <c r="I38" s="52"/>
      <c r="J38" s="52"/>
      <c r="K38" s="48"/>
      <c r="L38" s="48"/>
      <c r="M38" s="53" t="str">
        <f>IF(Table6[[#This Row],[KTEK/TEK]]="KTEK",5,IF(Table6[[#This Row],[KTEK/TEK]]="TEK",15,""))</f>
        <v/>
      </c>
      <c r="N38" s="48"/>
      <c r="O38" s="48"/>
      <c r="P38" s="48"/>
      <c r="Q38" s="48"/>
      <c r="R38" s="48"/>
      <c r="S38" s="62"/>
      <c r="T38" s="70" t="str">
        <f t="shared" si="0"/>
        <v/>
      </c>
      <c r="U38" s="30" t="str">
        <f>IF(ISBLANK(Table6[[#This Row],[Toimenpiteen luokka ]]),"",_xlfn.CONCAT(SUBSTITUTE(Table6[[#This Row],[Toimenpiteen luokka ]]," ","_"),"_",V38))</f>
        <v/>
      </c>
      <c r="V38" s="30" t="str">
        <f>IF(ISBLANK(Table6[[#This Row],[Toimenpiteen luokka ]]),"",VLOOKUP(Table6[[#This Row],[Toimenpiteen luokka ]],'Toimenpiteiden luokittelu'!$C$8:$E$21,3,FALSE))</f>
        <v/>
      </c>
      <c r="W38" s="30" t="str">
        <f>IF(ISBLANK(Table6[[#This Row],[Tarkempi luokitus]]),"",VLOOKUP(Table6[[#This Row],[Tarkempi luokitus]],'Toimenpiteiden luokittelu'!$C$24:$D$67,2,FALSE))</f>
        <v/>
      </c>
    </row>
    <row r="39" spans="1:23" s="30" customFormat="1" ht="15.75" x14ac:dyDescent="0.25">
      <c r="A39" s="47"/>
      <c r="B39" s="48"/>
      <c r="C39" s="52"/>
      <c r="D39" s="49"/>
      <c r="E39" s="48"/>
      <c r="F39" s="48"/>
      <c r="G39" s="50"/>
      <c r="H39" s="51"/>
      <c r="I39" s="52"/>
      <c r="J39" s="52"/>
      <c r="K39" s="48"/>
      <c r="L39" s="48"/>
      <c r="M39" s="53" t="str">
        <f>IF(Table6[[#This Row],[KTEK/TEK]]="KTEK",5,IF(Table6[[#This Row],[KTEK/TEK]]="TEK",15,""))</f>
        <v/>
      </c>
      <c r="N39" s="48"/>
      <c r="O39" s="48"/>
      <c r="P39" s="48"/>
      <c r="Q39" s="48"/>
      <c r="R39" s="48"/>
      <c r="S39" s="62"/>
      <c r="T39" s="70" t="str">
        <f t="shared" si="0"/>
        <v/>
      </c>
      <c r="U39" s="30" t="str">
        <f>IF(ISBLANK(Table6[[#This Row],[Toimenpiteen luokka ]]),"",_xlfn.CONCAT(SUBSTITUTE(Table6[[#This Row],[Toimenpiteen luokka ]]," ","_"),"_",V39))</f>
        <v/>
      </c>
      <c r="V39" s="30" t="str">
        <f>IF(ISBLANK(Table6[[#This Row],[Toimenpiteen luokka ]]),"",VLOOKUP(Table6[[#This Row],[Toimenpiteen luokka ]],'Toimenpiteiden luokittelu'!$C$8:$E$21,3,FALSE))</f>
        <v/>
      </c>
      <c r="W39" s="30" t="str">
        <f>IF(ISBLANK(Table6[[#This Row],[Tarkempi luokitus]]),"",VLOOKUP(Table6[[#This Row],[Tarkempi luokitus]],'Toimenpiteiden luokittelu'!$C$24:$D$67,2,FALSE))</f>
        <v/>
      </c>
    </row>
    <row r="40" spans="1:23" s="30" customFormat="1" ht="15.75" x14ac:dyDescent="0.25">
      <c r="A40" s="47"/>
      <c r="B40" s="48"/>
      <c r="C40" s="52"/>
      <c r="D40" s="49"/>
      <c r="E40" s="48"/>
      <c r="F40" s="48"/>
      <c r="G40" s="50"/>
      <c r="H40" s="51"/>
      <c r="I40" s="52"/>
      <c r="J40" s="52"/>
      <c r="K40" s="48"/>
      <c r="L40" s="48"/>
      <c r="M40" s="53" t="str">
        <f>IF(Table6[[#This Row],[KTEK/TEK]]="KTEK",5,IF(Table6[[#This Row],[KTEK/TEK]]="TEK",15,""))</f>
        <v/>
      </c>
      <c r="N40" s="48"/>
      <c r="O40" s="48"/>
      <c r="P40" s="48"/>
      <c r="Q40" s="48"/>
      <c r="R40" s="48"/>
      <c r="S40" s="62"/>
      <c r="T40" s="70" t="str">
        <f t="shared" si="0"/>
        <v/>
      </c>
      <c r="U40" s="30" t="str">
        <f>IF(ISBLANK(Table6[[#This Row],[Toimenpiteen luokka ]]),"",_xlfn.CONCAT(SUBSTITUTE(Table6[[#This Row],[Toimenpiteen luokka ]]," ","_"),"_",V40))</f>
        <v/>
      </c>
      <c r="V40" s="30" t="str">
        <f>IF(ISBLANK(Table6[[#This Row],[Toimenpiteen luokka ]]),"",VLOOKUP(Table6[[#This Row],[Toimenpiteen luokka ]],'Toimenpiteiden luokittelu'!$C$8:$E$21,3,FALSE))</f>
        <v/>
      </c>
      <c r="W40" s="30" t="str">
        <f>IF(ISBLANK(Table6[[#This Row],[Tarkempi luokitus]]),"",VLOOKUP(Table6[[#This Row],[Tarkempi luokitus]],'Toimenpiteiden luokittelu'!$C$24:$D$67,2,FALSE))</f>
        <v/>
      </c>
    </row>
    <row r="41" spans="1:23" s="30" customFormat="1" ht="15.75" x14ac:dyDescent="0.25">
      <c r="A41" s="47"/>
      <c r="B41" s="48"/>
      <c r="C41" s="52"/>
      <c r="D41" s="49"/>
      <c r="E41" s="48"/>
      <c r="F41" s="48"/>
      <c r="G41" s="50"/>
      <c r="H41" s="51"/>
      <c r="I41" s="52"/>
      <c r="J41" s="52"/>
      <c r="K41" s="48"/>
      <c r="L41" s="48"/>
      <c r="M41" s="53" t="str">
        <f>IF(Table6[[#This Row],[KTEK/TEK]]="KTEK",5,IF(Table6[[#This Row],[KTEK/TEK]]="TEK",15,""))</f>
        <v/>
      </c>
      <c r="N41" s="48"/>
      <c r="O41" s="48"/>
      <c r="P41" s="48"/>
      <c r="Q41" s="48"/>
      <c r="R41" s="48"/>
      <c r="S41" s="62"/>
      <c r="T41" s="70" t="str">
        <f t="shared" si="0"/>
        <v/>
      </c>
      <c r="U41" s="30" t="str">
        <f>IF(ISBLANK(Table6[[#This Row],[Toimenpiteen luokka ]]),"",_xlfn.CONCAT(SUBSTITUTE(Table6[[#This Row],[Toimenpiteen luokka ]]," ","_"),"_",V41))</f>
        <v/>
      </c>
      <c r="V41" s="30" t="str">
        <f>IF(ISBLANK(Table6[[#This Row],[Toimenpiteen luokka ]]),"",VLOOKUP(Table6[[#This Row],[Toimenpiteen luokka ]],'Toimenpiteiden luokittelu'!$C$8:$E$21,3,FALSE))</f>
        <v/>
      </c>
      <c r="W41" s="30" t="str">
        <f>IF(ISBLANK(Table6[[#This Row],[Tarkempi luokitus]]),"",VLOOKUP(Table6[[#This Row],[Tarkempi luokitus]],'Toimenpiteiden luokittelu'!$C$24:$D$67,2,FALSE))</f>
        <v/>
      </c>
    </row>
    <row r="42" spans="1:23" s="30" customFormat="1" ht="15.75" x14ac:dyDescent="0.25">
      <c r="A42" s="47"/>
      <c r="B42" s="48"/>
      <c r="C42" s="52"/>
      <c r="D42" s="49"/>
      <c r="E42" s="48"/>
      <c r="F42" s="48"/>
      <c r="G42" s="50"/>
      <c r="H42" s="51"/>
      <c r="I42" s="52"/>
      <c r="J42" s="52"/>
      <c r="K42" s="48"/>
      <c r="L42" s="48"/>
      <c r="M42" s="53" t="str">
        <f>IF(Table6[[#This Row],[KTEK/TEK]]="KTEK",5,IF(Table6[[#This Row],[KTEK/TEK]]="TEK",15,""))</f>
        <v/>
      </c>
      <c r="N42" s="48"/>
      <c r="O42" s="48"/>
      <c r="P42" s="48"/>
      <c r="Q42" s="48"/>
      <c r="R42" s="48"/>
      <c r="S42" s="62"/>
      <c r="T42" s="70" t="str">
        <f t="shared" si="0"/>
        <v/>
      </c>
      <c r="U42" s="30" t="str">
        <f>IF(ISBLANK(Table6[[#This Row],[Toimenpiteen luokka ]]),"",_xlfn.CONCAT(SUBSTITUTE(Table6[[#This Row],[Toimenpiteen luokka ]]," ","_"),"_",V42))</f>
        <v/>
      </c>
      <c r="V42" s="30" t="str">
        <f>IF(ISBLANK(Table6[[#This Row],[Toimenpiteen luokka ]]),"",VLOOKUP(Table6[[#This Row],[Toimenpiteen luokka ]],'Toimenpiteiden luokittelu'!$C$8:$E$21,3,FALSE))</f>
        <v/>
      </c>
      <c r="W42" s="30" t="str">
        <f>IF(ISBLANK(Table6[[#This Row],[Tarkempi luokitus]]),"",VLOOKUP(Table6[[#This Row],[Tarkempi luokitus]],'Toimenpiteiden luokittelu'!$C$24:$D$67,2,FALSE))</f>
        <v/>
      </c>
    </row>
    <row r="43" spans="1:23" s="30" customFormat="1" ht="15.75" x14ac:dyDescent="0.25">
      <c r="A43" s="47"/>
      <c r="B43" s="48"/>
      <c r="C43" s="52"/>
      <c r="D43" s="49"/>
      <c r="E43" s="48"/>
      <c r="F43" s="48"/>
      <c r="G43" s="50"/>
      <c r="H43" s="51"/>
      <c r="I43" s="52"/>
      <c r="J43" s="52"/>
      <c r="K43" s="48"/>
      <c r="L43" s="48"/>
      <c r="M43" s="53" t="str">
        <f>IF(Table6[[#This Row],[KTEK/TEK]]="KTEK",5,IF(Table6[[#This Row],[KTEK/TEK]]="TEK",15,""))</f>
        <v/>
      </c>
      <c r="N43" s="48"/>
      <c r="O43" s="48"/>
      <c r="P43" s="48"/>
      <c r="Q43" s="48"/>
      <c r="R43" s="48"/>
      <c r="S43" s="62"/>
      <c r="T43" s="70" t="str">
        <f t="shared" si="0"/>
        <v/>
      </c>
      <c r="U43" s="30" t="str">
        <f>IF(ISBLANK(Table6[[#This Row],[Toimenpiteen luokka ]]),"",_xlfn.CONCAT(SUBSTITUTE(Table6[[#This Row],[Toimenpiteen luokka ]]," ","_"),"_",V43))</f>
        <v/>
      </c>
      <c r="V43" s="30" t="str">
        <f>IF(ISBLANK(Table6[[#This Row],[Toimenpiteen luokka ]]),"",VLOOKUP(Table6[[#This Row],[Toimenpiteen luokka ]],'Toimenpiteiden luokittelu'!$C$8:$E$21,3,FALSE))</f>
        <v/>
      </c>
      <c r="W43" s="30" t="str">
        <f>IF(ISBLANK(Table6[[#This Row],[Tarkempi luokitus]]),"",VLOOKUP(Table6[[#This Row],[Tarkempi luokitus]],'Toimenpiteiden luokittelu'!$C$24:$D$67,2,FALSE))</f>
        <v/>
      </c>
    </row>
    <row r="44" spans="1:23" s="30" customFormat="1" ht="15.75" x14ac:dyDescent="0.25">
      <c r="A44" s="47"/>
      <c r="B44" s="48"/>
      <c r="C44" s="52"/>
      <c r="D44" s="49"/>
      <c r="E44" s="48"/>
      <c r="F44" s="48"/>
      <c r="G44" s="50"/>
      <c r="H44" s="51"/>
      <c r="I44" s="52"/>
      <c r="J44" s="52"/>
      <c r="K44" s="48"/>
      <c r="L44" s="48"/>
      <c r="M44" s="53" t="str">
        <f>IF(Table6[[#This Row],[KTEK/TEK]]="KTEK",5,IF(Table6[[#This Row],[KTEK/TEK]]="TEK",15,""))</f>
        <v/>
      </c>
      <c r="N44" s="48"/>
      <c r="O44" s="48"/>
      <c r="P44" s="48"/>
      <c r="Q44" s="48"/>
      <c r="R44" s="48"/>
      <c r="S44" s="62"/>
      <c r="T44" s="70" t="str">
        <f t="shared" si="0"/>
        <v/>
      </c>
      <c r="U44" s="30" t="str">
        <f>IF(ISBLANK(Table6[[#This Row],[Toimenpiteen luokka ]]),"",_xlfn.CONCAT(SUBSTITUTE(Table6[[#This Row],[Toimenpiteen luokka ]]," ","_"),"_",V44))</f>
        <v/>
      </c>
      <c r="V44" s="30" t="str">
        <f>IF(ISBLANK(Table6[[#This Row],[Toimenpiteen luokka ]]),"",VLOOKUP(Table6[[#This Row],[Toimenpiteen luokka ]],'Toimenpiteiden luokittelu'!$C$8:$E$21,3,FALSE))</f>
        <v/>
      </c>
      <c r="W44" s="30" t="str">
        <f>IF(ISBLANK(Table6[[#This Row],[Tarkempi luokitus]]),"",VLOOKUP(Table6[[#This Row],[Tarkempi luokitus]],'Toimenpiteiden luokittelu'!$C$24:$D$67,2,FALSE))</f>
        <v/>
      </c>
    </row>
    <row r="45" spans="1:23" s="30" customFormat="1" ht="15.75" x14ac:dyDescent="0.25">
      <c r="A45" s="47"/>
      <c r="B45" s="48"/>
      <c r="C45" s="52"/>
      <c r="D45" s="49"/>
      <c r="E45" s="48"/>
      <c r="F45" s="48"/>
      <c r="G45" s="50"/>
      <c r="H45" s="51"/>
      <c r="I45" s="52"/>
      <c r="J45" s="52"/>
      <c r="K45" s="48"/>
      <c r="L45" s="48"/>
      <c r="M45" s="53" t="str">
        <f>IF(Table6[[#This Row],[KTEK/TEK]]="KTEK",5,IF(Table6[[#This Row],[KTEK/TEK]]="TEK",15,""))</f>
        <v/>
      </c>
      <c r="N45" s="48"/>
      <c r="O45" s="48"/>
      <c r="P45" s="48"/>
      <c r="Q45" s="48"/>
      <c r="R45" s="48"/>
      <c r="S45" s="62"/>
      <c r="T45" s="70" t="str">
        <f t="shared" si="0"/>
        <v/>
      </c>
      <c r="U45" s="30" t="str">
        <f>IF(ISBLANK(Table6[[#This Row],[Toimenpiteen luokka ]]),"",_xlfn.CONCAT(SUBSTITUTE(Table6[[#This Row],[Toimenpiteen luokka ]]," ","_"),"_",V45))</f>
        <v/>
      </c>
      <c r="V45" s="30" t="str">
        <f>IF(ISBLANK(Table6[[#This Row],[Toimenpiteen luokka ]]),"",VLOOKUP(Table6[[#This Row],[Toimenpiteen luokka ]],'Toimenpiteiden luokittelu'!$C$8:$E$21,3,FALSE))</f>
        <v/>
      </c>
      <c r="W45" s="30" t="str">
        <f>IF(ISBLANK(Table6[[#This Row],[Tarkempi luokitus]]),"",VLOOKUP(Table6[[#This Row],[Tarkempi luokitus]],'Toimenpiteiden luokittelu'!$C$24:$D$67,2,FALSE))</f>
        <v/>
      </c>
    </row>
    <row r="46" spans="1:23" s="30" customFormat="1" ht="15.75" x14ac:dyDescent="0.25">
      <c r="A46" s="47"/>
      <c r="B46" s="48"/>
      <c r="C46" s="52"/>
      <c r="D46" s="49"/>
      <c r="E46" s="48"/>
      <c r="F46" s="48"/>
      <c r="G46" s="50"/>
      <c r="H46" s="51"/>
      <c r="I46" s="52"/>
      <c r="J46" s="52"/>
      <c r="K46" s="48"/>
      <c r="L46" s="48"/>
      <c r="M46" s="53" t="str">
        <f>IF(Table6[[#This Row],[KTEK/TEK]]="KTEK",5,IF(Table6[[#This Row],[KTEK/TEK]]="TEK",15,""))</f>
        <v/>
      </c>
      <c r="N46" s="48"/>
      <c r="O46" s="48"/>
      <c r="P46" s="48"/>
      <c r="Q46" s="48"/>
      <c r="R46" s="48"/>
      <c r="S46" s="62"/>
      <c r="T46" s="70" t="str">
        <f t="shared" si="0"/>
        <v/>
      </c>
      <c r="U46" s="30" t="str">
        <f>IF(ISBLANK(Table6[[#This Row],[Toimenpiteen luokka ]]),"",_xlfn.CONCAT(SUBSTITUTE(Table6[[#This Row],[Toimenpiteen luokka ]]," ","_"),"_",V46))</f>
        <v/>
      </c>
      <c r="V46" s="30" t="str">
        <f>IF(ISBLANK(Table6[[#This Row],[Toimenpiteen luokka ]]),"",VLOOKUP(Table6[[#This Row],[Toimenpiteen luokka ]],'Toimenpiteiden luokittelu'!$C$8:$E$21,3,FALSE))</f>
        <v/>
      </c>
      <c r="W46" s="30" t="str">
        <f>IF(ISBLANK(Table6[[#This Row],[Tarkempi luokitus]]),"",VLOOKUP(Table6[[#This Row],[Tarkempi luokitus]],'Toimenpiteiden luokittelu'!$C$24:$D$67,2,FALSE))</f>
        <v/>
      </c>
    </row>
    <row r="47" spans="1:23" s="30" customFormat="1" ht="15.75" x14ac:dyDescent="0.25">
      <c r="A47" s="47"/>
      <c r="B47" s="48"/>
      <c r="C47" s="52"/>
      <c r="D47" s="49"/>
      <c r="E47" s="48"/>
      <c r="F47" s="48"/>
      <c r="G47" s="50"/>
      <c r="H47" s="51"/>
      <c r="I47" s="52"/>
      <c r="J47" s="52"/>
      <c r="K47" s="48"/>
      <c r="L47" s="48"/>
      <c r="M47" s="53" t="str">
        <f>IF(Table6[[#This Row],[KTEK/TEK]]="KTEK",5,IF(Table6[[#This Row],[KTEK/TEK]]="TEK",15,""))</f>
        <v/>
      </c>
      <c r="N47" s="48"/>
      <c r="O47" s="48"/>
      <c r="P47" s="48"/>
      <c r="Q47" s="48"/>
      <c r="R47" s="48"/>
      <c r="S47" s="62"/>
      <c r="T47" s="70" t="str">
        <f t="shared" si="0"/>
        <v/>
      </c>
      <c r="U47" s="30" t="str">
        <f>IF(ISBLANK(Table6[[#This Row],[Toimenpiteen luokka ]]),"",_xlfn.CONCAT(SUBSTITUTE(Table6[[#This Row],[Toimenpiteen luokka ]]," ","_"),"_",V47))</f>
        <v/>
      </c>
      <c r="V47" s="30" t="str">
        <f>IF(ISBLANK(Table6[[#This Row],[Toimenpiteen luokka ]]),"",VLOOKUP(Table6[[#This Row],[Toimenpiteen luokka ]],'Toimenpiteiden luokittelu'!$C$8:$E$21,3,FALSE))</f>
        <v/>
      </c>
      <c r="W47" s="30" t="str">
        <f>IF(ISBLANK(Table6[[#This Row],[Tarkempi luokitus]]),"",VLOOKUP(Table6[[#This Row],[Tarkempi luokitus]],'Toimenpiteiden luokittelu'!$C$24:$D$67,2,FALSE))</f>
        <v/>
      </c>
    </row>
    <row r="48" spans="1:23" s="30" customFormat="1" ht="15.75" x14ac:dyDescent="0.25">
      <c r="A48" s="47"/>
      <c r="B48" s="48"/>
      <c r="C48" s="52"/>
      <c r="D48" s="49"/>
      <c r="E48" s="48"/>
      <c r="F48" s="48"/>
      <c r="G48" s="50"/>
      <c r="H48" s="51"/>
      <c r="I48" s="52"/>
      <c r="J48" s="52"/>
      <c r="K48" s="48"/>
      <c r="L48" s="48"/>
      <c r="M48" s="53" t="str">
        <f>IF(Table6[[#This Row],[KTEK/TEK]]="KTEK",5,IF(Table6[[#This Row],[KTEK/TEK]]="TEK",15,""))</f>
        <v/>
      </c>
      <c r="N48" s="48"/>
      <c r="O48" s="48"/>
      <c r="P48" s="48"/>
      <c r="Q48" s="48"/>
      <c r="R48" s="48"/>
      <c r="S48" s="62"/>
      <c r="T48" s="70" t="str">
        <f t="shared" si="0"/>
        <v/>
      </c>
      <c r="U48" s="30" t="str">
        <f>IF(ISBLANK(Table6[[#This Row],[Toimenpiteen luokka ]]),"",_xlfn.CONCAT(SUBSTITUTE(Table6[[#This Row],[Toimenpiteen luokka ]]," ","_"),"_",V48))</f>
        <v/>
      </c>
      <c r="V48" s="30" t="str">
        <f>IF(ISBLANK(Table6[[#This Row],[Toimenpiteen luokka ]]),"",VLOOKUP(Table6[[#This Row],[Toimenpiteen luokka ]],'Toimenpiteiden luokittelu'!$C$8:$E$21,3,FALSE))</f>
        <v/>
      </c>
      <c r="W48" s="30" t="str">
        <f>IF(ISBLANK(Table6[[#This Row],[Tarkempi luokitus]]),"",VLOOKUP(Table6[[#This Row],[Tarkempi luokitus]],'Toimenpiteiden luokittelu'!$C$24:$D$67,2,FALSE))</f>
        <v/>
      </c>
    </row>
    <row r="49" spans="1:23" s="30" customFormat="1" ht="15.75" x14ac:dyDescent="0.25">
      <c r="A49" s="47"/>
      <c r="B49" s="48"/>
      <c r="C49" s="52"/>
      <c r="D49" s="49"/>
      <c r="E49" s="48"/>
      <c r="F49" s="48"/>
      <c r="G49" s="50"/>
      <c r="H49" s="51"/>
      <c r="I49" s="52"/>
      <c r="J49" s="52"/>
      <c r="K49" s="48"/>
      <c r="L49" s="48"/>
      <c r="M49" s="53" t="str">
        <f>IF(Table6[[#This Row],[KTEK/TEK]]="KTEK",5,IF(Table6[[#This Row],[KTEK/TEK]]="TEK",15,""))</f>
        <v/>
      </c>
      <c r="N49" s="48"/>
      <c r="O49" s="48"/>
      <c r="P49" s="48"/>
      <c r="Q49" s="48"/>
      <c r="R49" s="48"/>
      <c r="S49" s="62"/>
      <c r="T49" s="70" t="str">
        <f t="shared" si="0"/>
        <v/>
      </c>
      <c r="U49" s="30" t="str">
        <f>IF(ISBLANK(Table6[[#This Row],[Toimenpiteen luokka ]]),"",_xlfn.CONCAT(SUBSTITUTE(Table6[[#This Row],[Toimenpiteen luokka ]]," ","_"),"_",V49))</f>
        <v/>
      </c>
      <c r="V49" s="30" t="str">
        <f>IF(ISBLANK(Table6[[#This Row],[Toimenpiteen luokka ]]),"",VLOOKUP(Table6[[#This Row],[Toimenpiteen luokka ]],'Toimenpiteiden luokittelu'!$C$8:$E$21,3,FALSE))</f>
        <v/>
      </c>
      <c r="W49" s="30" t="str">
        <f>IF(ISBLANK(Table6[[#This Row],[Tarkempi luokitus]]),"",VLOOKUP(Table6[[#This Row],[Tarkempi luokitus]],'Toimenpiteiden luokittelu'!$C$24:$D$67,2,FALSE))</f>
        <v/>
      </c>
    </row>
    <row r="50" spans="1:23" s="30" customFormat="1" ht="15.75" x14ac:dyDescent="0.25">
      <c r="A50" s="47"/>
      <c r="B50" s="48"/>
      <c r="C50" s="52"/>
      <c r="D50" s="49"/>
      <c r="E50" s="48"/>
      <c r="F50" s="48"/>
      <c r="G50" s="50"/>
      <c r="H50" s="51"/>
      <c r="I50" s="52"/>
      <c r="J50" s="52"/>
      <c r="K50" s="48"/>
      <c r="L50" s="48"/>
      <c r="M50" s="53" t="str">
        <f>IF(Table6[[#This Row],[KTEK/TEK]]="KTEK",5,IF(Table6[[#This Row],[KTEK/TEK]]="TEK",15,""))</f>
        <v/>
      </c>
      <c r="N50" s="48"/>
      <c r="O50" s="48"/>
      <c r="P50" s="48"/>
      <c r="Q50" s="48"/>
      <c r="R50" s="48"/>
      <c r="S50" s="62"/>
      <c r="T50" s="70" t="str">
        <f t="shared" si="0"/>
        <v/>
      </c>
      <c r="U50" s="30" t="str">
        <f>IF(ISBLANK(Table6[[#This Row],[Toimenpiteen luokka ]]),"",_xlfn.CONCAT(SUBSTITUTE(Table6[[#This Row],[Toimenpiteen luokka ]]," ","_"),"_",V50))</f>
        <v/>
      </c>
      <c r="V50" s="30" t="str">
        <f>IF(ISBLANK(Table6[[#This Row],[Toimenpiteen luokka ]]),"",VLOOKUP(Table6[[#This Row],[Toimenpiteen luokka ]],'Toimenpiteiden luokittelu'!$C$8:$E$21,3,FALSE))</f>
        <v/>
      </c>
      <c r="W50" s="30" t="str">
        <f>IF(ISBLANK(Table6[[#This Row],[Tarkempi luokitus]]),"",VLOOKUP(Table6[[#This Row],[Tarkempi luokitus]],'Toimenpiteiden luokittelu'!$C$24:$D$67,2,FALSE))</f>
        <v/>
      </c>
    </row>
    <row r="51" spans="1:23" s="30" customFormat="1" ht="15.75" x14ac:dyDescent="0.25">
      <c r="A51" s="47"/>
      <c r="B51" s="48"/>
      <c r="C51" s="52"/>
      <c r="D51" s="49"/>
      <c r="E51" s="48"/>
      <c r="F51" s="48"/>
      <c r="G51" s="50"/>
      <c r="H51" s="51"/>
      <c r="I51" s="52"/>
      <c r="J51" s="52"/>
      <c r="K51" s="48"/>
      <c r="L51" s="48"/>
      <c r="M51" s="53" t="str">
        <f>IF(Table6[[#This Row],[KTEK/TEK]]="KTEK",5,IF(Table6[[#This Row],[KTEK/TEK]]="TEK",15,""))</f>
        <v/>
      </c>
      <c r="N51" s="48"/>
      <c r="O51" s="48"/>
      <c r="P51" s="48"/>
      <c r="Q51" s="48"/>
      <c r="R51" s="48"/>
      <c r="S51" s="62"/>
      <c r="T51" s="70" t="str">
        <f t="shared" si="0"/>
        <v/>
      </c>
      <c r="U51" s="30" t="str">
        <f>IF(ISBLANK(Table6[[#This Row],[Toimenpiteen luokka ]]),"",_xlfn.CONCAT(SUBSTITUTE(Table6[[#This Row],[Toimenpiteen luokka ]]," ","_"),"_",V51))</f>
        <v/>
      </c>
      <c r="V51" s="30" t="str">
        <f>IF(ISBLANK(Table6[[#This Row],[Toimenpiteen luokka ]]),"",VLOOKUP(Table6[[#This Row],[Toimenpiteen luokka ]],'Toimenpiteiden luokittelu'!$C$8:$E$21,3,FALSE))</f>
        <v/>
      </c>
      <c r="W51" s="30" t="str">
        <f>IF(ISBLANK(Table6[[#This Row],[Tarkempi luokitus]]),"",VLOOKUP(Table6[[#This Row],[Tarkempi luokitus]],'Toimenpiteiden luokittelu'!$C$24:$D$67,2,FALSE))</f>
        <v/>
      </c>
    </row>
    <row r="52" spans="1:23" s="30" customFormat="1" ht="15.75" x14ac:dyDescent="0.25">
      <c r="A52" s="47"/>
      <c r="B52" s="48"/>
      <c r="C52" s="52"/>
      <c r="D52" s="49"/>
      <c r="E52" s="48"/>
      <c r="F52" s="48"/>
      <c r="G52" s="50"/>
      <c r="H52" s="51"/>
      <c r="I52" s="52"/>
      <c r="J52" s="52"/>
      <c r="K52" s="48"/>
      <c r="L52" s="48"/>
      <c r="M52" s="53" t="str">
        <f>IF(Table6[[#This Row],[KTEK/TEK]]="KTEK",5,IF(Table6[[#This Row],[KTEK/TEK]]="TEK",15,""))</f>
        <v/>
      </c>
      <c r="N52" s="48"/>
      <c r="O52" s="48"/>
      <c r="P52" s="48"/>
      <c r="Q52" s="48"/>
      <c r="R52" s="48"/>
      <c r="S52" s="62"/>
      <c r="T52" s="70" t="str">
        <f t="shared" si="0"/>
        <v/>
      </c>
      <c r="U52" s="30" t="str">
        <f>IF(ISBLANK(Table6[[#This Row],[Toimenpiteen luokka ]]),"",_xlfn.CONCAT(SUBSTITUTE(Table6[[#This Row],[Toimenpiteen luokka ]]," ","_"),"_",V52))</f>
        <v/>
      </c>
      <c r="V52" s="30" t="str">
        <f>IF(ISBLANK(Table6[[#This Row],[Toimenpiteen luokka ]]),"",VLOOKUP(Table6[[#This Row],[Toimenpiteen luokka ]],'Toimenpiteiden luokittelu'!$C$8:$E$21,3,FALSE))</f>
        <v/>
      </c>
      <c r="W52" s="30" t="str">
        <f>IF(ISBLANK(Table6[[#This Row],[Tarkempi luokitus]]),"",VLOOKUP(Table6[[#This Row],[Tarkempi luokitus]],'Toimenpiteiden luokittelu'!$C$24:$D$67,2,FALSE))</f>
        <v/>
      </c>
    </row>
    <row r="53" spans="1:23" s="30" customFormat="1" ht="15.75" x14ac:dyDescent="0.25">
      <c r="A53" s="47"/>
      <c r="B53" s="48"/>
      <c r="C53" s="52"/>
      <c r="D53" s="49"/>
      <c r="E53" s="48"/>
      <c r="F53" s="48"/>
      <c r="G53" s="50"/>
      <c r="H53" s="51"/>
      <c r="I53" s="52"/>
      <c r="J53" s="52"/>
      <c r="K53" s="48"/>
      <c r="L53" s="48"/>
      <c r="M53" s="53" t="str">
        <f>IF(Table6[[#This Row],[KTEK/TEK]]="KTEK",5,IF(Table6[[#This Row],[KTEK/TEK]]="TEK",15,""))</f>
        <v/>
      </c>
      <c r="N53" s="48"/>
      <c r="O53" s="48"/>
      <c r="P53" s="48"/>
      <c r="Q53" s="48"/>
      <c r="R53" s="48"/>
      <c r="S53" s="62"/>
      <c r="T53" s="70" t="str">
        <f t="shared" si="0"/>
        <v/>
      </c>
      <c r="U53" s="30" t="str">
        <f>IF(ISBLANK(Table6[[#This Row],[Toimenpiteen luokka ]]),"",_xlfn.CONCAT(SUBSTITUTE(Table6[[#This Row],[Toimenpiteen luokka ]]," ","_"),"_",V53))</f>
        <v/>
      </c>
      <c r="V53" s="30" t="str">
        <f>IF(ISBLANK(Table6[[#This Row],[Toimenpiteen luokka ]]),"",VLOOKUP(Table6[[#This Row],[Toimenpiteen luokka ]],'Toimenpiteiden luokittelu'!$C$8:$E$21,3,FALSE))</f>
        <v/>
      </c>
      <c r="W53" s="30" t="str">
        <f>IF(ISBLANK(Table6[[#This Row],[Tarkempi luokitus]]),"",VLOOKUP(Table6[[#This Row],[Tarkempi luokitus]],'Toimenpiteiden luokittelu'!$C$24:$D$67,2,FALSE))</f>
        <v/>
      </c>
    </row>
    <row r="54" spans="1:23" s="30" customFormat="1" ht="15.75" x14ac:dyDescent="0.25">
      <c r="A54" s="47"/>
      <c r="B54" s="48"/>
      <c r="C54" s="52"/>
      <c r="D54" s="49"/>
      <c r="E54" s="48"/>
      <c r="F54" s="48"/>
      <c r="G54" s="50"/>
      <c r="H54" s="51"/>
      <c r="I54" s="52"/>
      <c r="J54" s="52"/>
      <c r="K54" s="48"/>
      <c r="L54" s="48"/>
      <c r="M54" s="53" t="str">
        <f>IF(Table6[[#This Row],[KTEK/TEK]]="KTEK",5,IF(Table6[[#This Row],[KTEK/TEK]]="TEK",15,""))</f>
        <v/>
      </c>
      <c r="N54" s="48"/>
      <c r="O54" s="48"/>
      <c r="P54" s="48"/>
      <c r="Q54" s="48"/>
      <c r="R54" s="48"/>
      <c r="S54" s="62"/>
      <c r="T54" s="70" t="str">
        <f t="shared" si="0"/>
        <v/>
      </c>
      <c r="U54" s="30" t="str">
        <f>IF(ISBLANK(Table6[[#This Row],[Toimenpiteen luokka ]]),"",_xlfn.CONCAT(SUBSTITUTE(Table6[[#This Row],[Toimenpiteen luokka ]]," ","_"),"_",V54))</f>
        <v/>
      </c>
      <c r="V54" s="30" t="str">
        <f>IF(ISBLANK(Table6[[#This Row],[Toimenpiteen luokka ]]),"",VLOOKUP(Table6[[#This Row],[Toimenpiteen luokka ]],'Toimenpiteiden luokittelu'!$C$8:$E$21,3,FALSE))</f>
        <v/>
      </c>
      <c r="W54" s="30" t="str">
        <f>IF(ISBLANK(Table6[[#This Row],[Tarkempi luokitus]]),"",VLOOKUP(Table6[[#This Row],[Tarkempi luokitus]],'Toimenpiteiden luokittelu'!$C$24:$D$67,2,FALSE))</f>
        <v/>
      </c>
    </row>
    <row r="55" spans="1:23" s="30" customFormat="1" ht="15.75" x14ac:dyDescent="0.25">
      <c r="A55" s="47"/>
      <c r="B55" s="48"/>
      <c r="C55" s="52"/>
      <c r="D55" s="49"/>
      <c r="E55" s="48"/>
      <c r="F55" s="48"/>
      <c r="G55" s="50"/>
      <c r="H55" s="51"/>
      <c r="I55" s="52"/>
      <c r="J55" s="52"/>
      <c r="K55" s="48"/>
      <c r="L55" s="48"/>
      <c r="M55" s="53" t="str">
        <f>IF(Table6[[#This Row],[KTEK/TEK]]="KTEK",5,IF(Table6[[#This Row],[KTEK/TEK]]="TEK",15,""))</f>
        <v/>
      </c>
      <c r="N55" s="48"/>
      <c r="O55" s="48"/>
      <c r="P55" s="48"/>
      <c r="Q55" s="48"/>
      <c r="R55" s="48"/>
      <c r="S55" s="62"/>
      <c r="T55" s="70" t="str">
        <f t="shared" si="0"/>
        <v/>
      </c>
      <c r="U55" s="30" t="str">
        <f>IF(ISBLANK(Table6[[#This Row],[Toimenpiteen luokka ]]),"",_xlfn.CONCAT(SUBSTITUTE(Table6[[#This Row],[Toimenpiteen luokka ]]," ","_"),"_",V55))</f>
        <v/>
      </c>
      <c r="V55" s="30" t="str">
        <f>IF(ISBLANK(Table6[[#This Row],[Toimenpiteen luokka ]]),"",VLOOKUP(Table6[[#This Row],[Toimenpiteen luokka ]],'Toimenpiteiden luokittelu'!$C$8:$E$21,3,FALSE))</f>
        <v/>
      </c>
      <c r="W55" s="30" t="str">
        <f>IF(ISBLANK(Table6[[#This Row],[Tarkempi luokitus]]),"",VLOOKUP(Table6[[#This Row],[Tarkempi luokitus]],'Toimenpiteiden luokittelu'!$C$24:$D$67,2,FALSE))</f>
        <v/>
      </c>
    </row>
    <row r="56" spans="1:23" s="30" customFormat="1" ht="15.75" x14ac:dyDescent="0.25">
      <c r="A56" s="47"/>
      <c r="B56" s="48"/>
      <c r="C56" s="52"/>
      <c r="D56" s="49"/>
      <c r="E56" s="48"/>
      <c r="F56" s="48"/>
      <c r="G56" s="50"/>
      <c r="H56" s="51"/>
      <c r="I56" s="52"/>
      <c r="J56" s="52"/>
      <c r="K56" s="48"/>
      <c r="L56" s="48"/>
      <c r="M56" s="53" t="str">
        <f>IF(Table6[[#This Row],[KTEK/TEK]]="KTEK",5,IF(Table6[[#This Row],[KTEK/TEK]]="TEK",15,""))</f>
        <v/>
      </c>
      <c r="N56" s="48"/>
      <c r="O56" s="48"/>
      <c r="P56" s="48"/>
      <c r="Q56" s="48"/>
      <c r="R56" s="48"/>
      <c r="S56" s="62"/>
      <c r="T56" s="70" t="str">
        <f t="shared" si="0"/>
        <v/>
      </c>
      <c r="U56" s="30" t="str">
        <f>IF(ISBLANK(Table6[[#This Row],[Toimenpiteen luokka ]]),"",_xlfn.CONCAT(SUBSTITUTE(Table6[[#This Row],[Toimenpiteen luokka ]]," ","_"),"_",V56))</f>
        <v/>
      </c>
      <c r="V56" s="30" t="str">
        <f>IF(ISBLANK(Table6[[#This Row],[Toimenpiteen luokka ]]),"",VLOOKUP(Table6[[#This Row],[Toimenpiteen luokka ]],'Toimenpiteiden luokittelu'!$C$8:$E$21,3,FALSE))</f>
        <v/>
      </c>
      <c r="W56" s="30" t="str">
        <f>IF(ISBLANK(Table6[[#This Row],[Tarkempi luokitus]]),"",VLOOKUP(Table6[[#This Row],[Tarkempi luokitus]],'Toimenpiteiden luokittelu'!$C$24:$D$67,2,FALSE))</f>
        <v/>
      </c>
    </row>
    <row r="57" spans="1:23" s="30" customFormat="1" ht="15.75" x14ac:dyDescent="0.25">
      <c r="A57" s="47"/>
      <c r="B57" s="48"/>
      <c r="C57" s="52"/>
      <c r="D57" s="49"/>
      <c r="E57" s="48"/>
      <c r="F57" s="48"/>
      <c r="G57" s="50"/>
      <c r="H57" s="51"/>
      <c r="I57" s="52"/>
      <c r="J57" s="52"/>
      <c r="K57" s="48"/>
      <c r="L57" s="48"/>
      <c r="M57" s="53" t="str">
        <f>IF(Table6[[#This Row],[KTEK/TEK]]="KTEK",5,IF(Table6[[#This Row],[KTEK/TEK]]="TEK",15,""))</f>
        <v/>
      </c>
      <c r="N57" s="48"/>
      <c r="O57" s="48"/>
      <c r="P57" s="48"/>
      <c r="Q57" s="48"/>
      <c r="R57" s="48"/>
      <c r="S57" s="62"/>
      <c r="T57" s="70" t="str">
        <f t="shared" si="0"/>
        <v/>
      </c>
      <c r="U57" s="30" t="str">
        <f>IF(ISBLANK(Table6[[#This Row],[Toimenpiteen luokka ]]),"",_xlfn.CONCAT(SUBSTITUTE(Table6[[#This Row],[Toimenpiteen luokka ]]," ","_"),"_",V57))</f>
        <v/>
      </c>
      <c r="V57" s="30" t="str">
        <f>IF(ISBLANK(Table6[[#This Row],[Toimenpiteen luokka ]]),"",VLOOKUP(Table6[[#This Row],[Toimenpiteen luokka ]],'Toimenpiteiden luokittelu'!$C$8:$E$21,3,FALSE))</f>
        <v/>
      </c>
      <c r="W57" s="30" t="str">
        <f>IF(ISBLANK(Table6[[#This Row],[Tarkempi luokitus]]),"",VLOOKUP(Table6[[#This Row],[Tarkempi luokitus]],'Toimenpiteiden luokittelu'!$C$24:$D$67,2,FALSE))</f>
        <v/>
      </c>
    </row>
    <row r="58" spans="1:23" s="30" customFormat="1" ht="15.75" x14ac:dyDescent="0.25">
      <c r="A58" s="47"/>
      <c r="B58" s="48"/>
      <c r="C58" s="52"/>
      <c r="D58" s="49"/>
      <c r="E58" s="48"/>
      <c r="F58" s="48"/>
      <c r="G58" s="50"/>
      <c r="H58" s="51"/>
      <c r="I58" s="52"/>
      <c r="J58" s="52"/>
      <c r="K58" s="48"/>
      <c r="L58" s="48"/>
      <c r="M58" s="53" t="str">
        <f>IF(Table6[[#This Row],[KTEK/TEK]]="KTEK",5,IF(Table6[[#This Row],[KTEK/TEK]]="TEK",15,""))</f>
        <v/>
      </c>
      <c r="N58" s="48"/>
      <c r="O58" s="48"/>
      <c r="P58" s="48"/>
      <c r="Q58" s="48"/>
      <c r="R58" s="48"/>
      <c r="S58" s="62"/>
      <c r="T58" s="70" t="str">
        <f t="shared" si="0"/>
        <v/>
      </c>
      <c r="U58" s="30" t="str">
        <f>IF(ISBLANK(Table6[[#This Row],[Toimenpiteen luokka ]]),"",_xlfn.CONCAT(SUBSTITUTE(Table6[[#This Row],[Toimenpiteen luokka ]]," ","_"),"_",V58))</f>
        <v/>
      </c>
      <c r="V58" s="30" t="str">
        <f>IF(ISBLANK(Table6[[#This Row],[Toimenpiteen luokka ]]),"",VLOOKUP(Table6[[#This Row],[Toimenpiteen luokka ]],'Toimenpiteiden luokittelu'!$C$8:$E$21,3,FALSE))</f>
        <v/>
      </c>
      <c r="W58" s="30" t="str">
        <f>IF(ISBLANK(Table6[[#This Row],[Tarkempi luokitus]]),"",VLOOKUP(Table6[[#This Row],[Tarkempi luokitus]],'Toimenpiteiden luokittelu'!$C$24:$D$67,2,FALSE))</f>
        <v/>
      </c>
    </row>
    <row r="59" spans="1:23" s="30" customFormat="1" ht="15.75" x14ac:dyDescent="0.25">
      <c r="A59" s="47"/>
      <c r="B59" s="48"/>
      <c r="C59" s="52"/>
      <c r="D59" s="49"/>
      <c r="E59" s="48"/>
      <c r="F59" s="48"/>
      <c r="G59" s="50"/>
      <c r="H59" s="51"/>
      <c r="I59" s="52"/>
      <c r="J59" s="52"/>
      <c r="K59" s="48"/>
      <c r="L59" s="48"/>
      <c r="M59" s="53" t="str">
        <f>IF(Table6[[#This Row],[KTEK/TEK]]="KTEK",5,IF(Table6[[#This Row],[KTEK/TEK]]="TEK",15,""))</f>
        <v/>
      </c>
      <c r="N59" s="48"/>
      <c r="O59" s="48"/>
      <c r="P59" s="48"/>
      <c r="Q59" s="48"/>
      <c r="R59" s="48"/>
      <c r="S59" s="62"/>
      <c r="T59" s="70" t="str">
        <f t="shared" si="0"/>
        <v/>
      </c>
      <c r="U59" s="30" t="str">
        <f>IF(ISBLANK(Table6[[#This Row],[Toimenpiteen luokka ]]),"",_xlfn.CONCAT(SUBSTITUTE(Table6[[#This Row],[Toimenpiteen luokka ]]," ","_"),"_",V59))</f>
        <v/>
      </c>
      <c r="V59" s="30" t="str">
        <f>IF(ISBLANK(Table6[[#This Row],[Toimenpiteen luokka ]]),"",VLOOKUP(Table6[[#This Row],[Toimenpiteen luokka ]],'Toimenpiteiden luokittelu'!$C$8:$E$21,3,FALSE))</f>
        <v/>
      </c>
      <c r="W59" s="30" t="str">
        <f>IF(ISBLANK(Table6[[#This Row],[Tarkempi luokitus]]),"",VLOOKUP(Table6[[#This Row],[Tarkempi luokitus]],'Toimenpiteiden luokittelu'!$C$24:$D$67,2,FALSE))</f>
        <v/>
      </c>
    </row>
    <row r="60" spans="1:23" s="30" customFormat="1" ht="15.75" x14ac:dyDescent="0.25">
      <c r="A60" s="47"/>
      <c r="B60" s="48"/>
      <c r="C60" s="52"/>
      <c r="D60" s="49"/>
      <c r="E60" s="48"/>
      <c r="F60" s="48"/>
      <c r="G60" s="50"/>
      <c r="H60" s="51"/>
      <c r="I60" s="52"/>
      <c r="J60" s="52"/>
      <c r="K60" s="48"/>
      <c r="L60" s="48"/>
      <c r="M60" s="53" t="str">
        <f>IF(Table6[[#This Row],[KTEK/TEK]]="KTEK",5,IF(Table6[[#This Row],[KTEK/TEK]]="TEK",15,""))</f>
        <v/>
      </c>
      <c r="N60" s="48"/>
      <c r="O60" s="48"/>
      <c r="P60" s="48"/>
      <c r="Q60" s="48"/>
      <c r="R60" s="48"/>
      <c r="S60" s="62"/>
      <c r="T60" s="70" t="str">
        <f t="shared" si="0"/>
        <v/>
      </c>
      <c r="U60" s="30" t="str">
        <f>IF(ISBLANK(Table6[[#This Row],[Toimenpiteen luokka ]]),"",_xlfn.CONCAT(SUBSTITUTE(Table6[[#This Row],[Toimenpiteen luokka ]]," ","_"),"_",V60))</f>
        <v/>
      </c>
      <c r="V60" s="30" t="str">
        <f>IF(ISBLANK(Table6[[#This Row],[Toimenpiteen luokka ]]),"",VLOOKUP(Table6[[#This Row],[Toimenpiteen luokka ]],'Toimenpiteiden luokittelu'!$C$8:$E$21,3,FALSE))</f>
        <v/>
      </c>
      <c r="W60" s="30" t="str">
        <f>IF(ISBLANK(Table6[[#This Row],[Tarkempi luokitus]]),"",VLOOKUP(Table6[[#This Row],[Tarkempi luokitus]],'Toimenpiteiden luokittelu'!$C$24:$D$67,2,FALSE))</f>
        <v/>
      </c>
    </row>
    <row r="61" spans="1:23" s="30" customFormat="1" ht="15.75" x14ac:dyDescent="0.25">
      <c r="A61" s="47"/>
      <c r="B61" s="48"/>
      <c r="C61" s="52"/>
      <c r="D61" s="49"/>
      <c r="E61" s="48"/>
      <c r="F61" s="48"/>
      <c r="G61" s="50"/>
      <c r="H61" s="51"/>
      <c r="I61" s="52"/>
      <c r="J61" s="52"/>
      <c r="K61" s="48"/>
      <c r="L61" s="48"/>
      <c r="M61" s="53" t="str">
        <f>IF(Table6[[#This Row],[KTEK/TEK]]="KTEK",5,IF(Table6[[#This Row],[KTEK/TEK]]="TEK",15,""))</f>
        <v/>
      </c>
      <c r="N61" s="48"/>
      <c r="O61" s="48"/>
      <c r="P61" s="48"/>
      <c r="Q61" s="48"/>
      <c r="R61" s="48"/>
      <c r="S61" s="62"/>
      <c r="T61" s="70" t="str">
        <f t="shared" si="0"/>
        <v/>
      </c>
      <c r="U61" s="30" t="str">
        <f>IF(ISBLANK(Table6[[#This Row],[Toimenpiteen luokka ]]),"",_xlfn.CONCAT(SUBSTITUTE(Table6[[#This Row],[Toimenpiteen luokka ]]," ","_"),"_",V61))</f>
        <v/>
      </c>
      <c r="V61" s="30" t="str">
        <f>IF(ISBLANK(Table6[[#This Row],[Toimenpiteen luokka ]]),"",VLOOKUP(Table6[[#This Row],[Toimenpiteen luokka ]],'Toimenpiteiden luokittelu'!$C$8:$E$21,3,FALSE))</f>
        <v/>
      </c>
      <c r="W61" s="30" t="str">
        <f>IF(ISBLANK(Table6[[#This Row],[Tarkempi luokitus]]),"",VLOOKUP(Table6[[#This Row],[Tarkempi luokitus]],'Toimenpiteiden luokittelu'!$C$24:$D$67,2,FALSE))</f>
        <v/>
      </c>
    </row>
    <row r="62" spans="1:23" s="30" customFormat="1" ht="15.75" x14ac:dyDescent="0.25">
      <c r="A62" s="47"/>
      <c r="B62" s="48"/>
      <c r="C62" s="52"/>
      <c r="D62" s="49"/>
      <c r="E62" s="48"/>
      <c r="F62" s="48"/>
      <c r="G62" s="50"/>
      <c r="H62" s="51"/>
      <c r="I62" s="52"/>
      <c r="J62" s="52"/>
      <c r="K62" s="48"/>
      <c r="L62" s="48"/>
      <c r="M62" s="53" t="str">
        <f>IF(Table6[[#This Row],[KTEK/TEK]]="KTEK",5,IF(Table6[[#This Row],[KTEK/TEK]]="TEK",15,""))</f>
        <v/>
      </c>
      <c r="N62" s="48"/>
      <c r="O62" s="48"/>
      <c r="P62" s="48"/>
      <c r="Q62" s="48"/>
      <c r="R62" s="48"/>
      <c r="S62" s="62"/>
      <c r="T62" s="70" t="str">
        <f t="shared" si="0"/>
        <v/>
      </c>
      <c r="U62" s="30" t="str">
        <f>IF(ISBLANK(Table6[[#This Row],[Toimenpiteen luokka ]]),"",_xlfn.CONCAT(SUBSTITUTE(Table6[[#This Row],[Toimenpiteen luokka ]]," ","_"),"_",V62))</f>
        <v/>
      </c>
      <c r="V62" s="30" t="str">
        <f>IF(ISBLANK(Table6[[#This Row],[Toimenpiteen luokka ]]),"",VLOOKUP(Table6[[#This Row],[Toimenpiteen luokka ]],'Toimenpiteiden luokittelu'!$C$8:$E$21,3,FALSE))</f>
        <v/>
      </c>
      <c r="W62" s="30" t="str">
        <f>IF(ISBLANK(Table6[[#This Row],[Tarkempi luokitus]]),"",VLOOKUP(Table6[[#This Row],[Tarkempi luokitus]],'Toimenpiteiden luokittelu'!$C$24:$D$67,2,FALSE))</f>
        <v/>
      </c>
    </row>
    <row r="63" spans="1:23" s="30" customFormat="1" ht="15.75" x14ac:dyDescent="0.25">
      <c r="A63" s="47"/>
      <c r="B63" s="48"/>
      <c r="C63" s="52"/>
      <c r="D63" s="49"/>
      <c r="E63" s="48"/>
      <c r="F63" s="48"/>
      <c r="G63" s="50"/>
      <c r="H63" s="51"/>
      <c r="I63" s="52"/>
      <c r="J63" s="52"/>
      <c r="K63" s="48"/>
      <c r="L63" s="48"/>
      <c r="M63" s="53" t="str">
        <f>IF(Table6[[#This Row],[KTEK/TEK]]="KTEK",5,IF(Table6[[#This Row],[KTEK/TEK]]="TEK",15,""))</f>
        <v/>
      </c>
      <c r="N63" s="48"/>
      <c r="O63" s="48"/>
      <c r="P63" s="48"/>
      <c r="Q63" s="48"/>
      <c r="R63" s="48"/>
      <c r="S63" s="62"/>
      <c r="T63" s="70" t="str">
        <f t="shared" si="0"/>
        <v/>
      </c>
      <c r="U63" s="30" t="str">
        <f>IF(ISBLANK(Table6[[#This Row],[Toimenpiteen luokka ]]),"",_xlfn.CONCAT(SUBSTITUTE(Table6[[#This Row],[Toimenpiteen luokka ]]," ","_"),"_",V63))</f>
        <v/>
      </c>
      <c r="V63" s="30" t="str">
        <f>IF(ISBLANK(Table6[[#This Row],[Toimenpiteen luokka ]]),"",VLOOKUP(Table6[[#This Row],[Toimenpiteen luokka ]],'Toimenpiteiden luokittelu'!$C$8:$E$21,3,FALSE))</f>
        <v/>
      </c>
      <c r="W63" s="30" t="str">
        <f>IF(ISBLANK(Table6[[#This Row],[Tarkempi luokitus]]),"",VLOOKUP(Table6[[#This Row],[Tarkempi luokitus]],'Toimenpiteiden luokittelu'!$C$24:$D$67,2,FALSE))</f>
        <v/>
      </c>
    </row>
    <row r="64" spans="1:23" s="30" customFormat="1" ht="15.75" x14ac:dyDescent="0.25">
      <c r="A64" s="47"/>
      <c r="B64" s="48"/>
      <c r="C64" s="52"/>
      <c r="D64" s="49"/>
      <c r="E64" s="48"/>
      <c r="F64" s="48"/>
      <c r="G64" s="50"/>
      <c r="H64" s="51"/>
      <c r="I64" s="52"/>
      <c r="J64" s="52"/>
      <c r="K64" s="48"/>
      <c r="L64" s="48"/>
      <c r="M64" s="53" t="str">
        <f>IF(Table6[[#This Row],[KTEK/TEK]]="KTEK",5,IF(Table6[[#This Row],[KTEK/TEK]]="TEK",15,""))</f>
        <v/>
      </c>
      <c r="N64" s="48"/>
      <c r="O64" s="48"/>
      <c r="P64" s="48"/>
      <c r="Q64" s="48"/>
      <c r="R64" s="48"/>
      <c r="S64" s="62"/>
      <c r="T64" s="70" t="str">
        <f t="shared" si="0"/>
        <v/>
      </c>
      <c r="U64" s="30" t="str">
        <f>IF(ISBLANK(Table6[[#This Row],[Toimenpiteen luokka ]]),"",_xlfn.CONCAT(SUBSTITUTE(Table6[[#This Row],[Toimenpiteen luokka ]]," ","_"),"_",V64))</f>
        <v/>
      </c>
      <c r="V64" s="30" t="str">
        <f>IF(ISBLANK(Table6[[#This Row],[Toimenpiteen luokka ]]),"",VLOOKUP(Table6[[#This Row],[Toimenpiteen luokka ]],'Toimenpiteiden luokittelu'!$C$8:$E$21,3,FALSE))</f>
        <v/>
      </c>
      <c r="W64" s="30" t="str">
        <f>IF(ISBLANK(Table6[[#This Row],[Tarkempi luokitus]]),"",VLOOKUP(Table6[[#This Row],[Tarkempi luokitus]],'Toimenpiteiden luokittelu'!$C$24:$D$67,2,FALSE))</f>
        <v/>
      </c>
    </row>
    <row r="65" spans="1:23" s="30" customFormat="1" ht="15.75" x14ac:dyDescent="0.25">
      <c r="A65" s="47"/>
      <c r="B65" s="48"/>
      <c r="C65" s="52"/>
      <c r="D65" s="49"/>
      <c r="E65" s="48"/>
      <c r="F65" s="48"/>
      <c r="G65" s="50"/>
      <c r="H65" s="51"/>
      <c r="I65" s="52"/>
      <c r="J65" s="52"/>
      <c r="K65" s="48"/>
      <c r="L65" s="48"/>
      <c r="M65" s="53" t="str">
        <f>IF(Table6[[#This Row],[KTEK/TEK]]="KTEK",5,IF(Table6[[#This Row],[KTEK/TEK]]="TEK",15,""))</f>
        <v/>
      </c>
      <c r="N65" s="48"/>
      <c r="O65" s="48"/>
      <c r="P65" s="48"/>
      <c r="Q65" s="48"/>
      <c r="R65" s="48"/>
      <c r="S65" s="62"/>
      <c r="T65" s="70" t="str">
        <f t="shared" si="0"/>
        <v/>
      </c>
      <c r="U65" s="30" t="str">
        <f>IF(ISBLANK(Table6[[#This Row],[Toimenpiteen luokka ]]),"",_xlfn.CONCAT(SUBSTITUTE(Table6[[#This Row],[Toimenpiteen luokka ]]," ","_"),"_",V65))</f>
        <v/>
      </c>
      <c r="V65" s="30" t="str">
        <f>IF(ISBLANK(Table6[[#This Row],[Toimenpiteen luokka ]]),"",VLOOKUP(Table6[[#This Row],[Toimenpiteen luokka ]],'Toimenpiteiden luokittelu'!$C$8:$E$21,3,FALSE))</f>
        <v/>
      </c>
      <c r="W65" s="30" t="str">
        <f>IF(ISBLANK(Table6[[#This Row],[Tarkempi luokitus]]),"",VLOOKUP(Table6[[#This Row],[Tarkempi luokitus]],'Toimenpiteiden luokittelu'!$C$24:$D$67,2,FALSE))</f>
        <v/>
      </c>
    </row>
    <row r="66" spans="1:23" s="30" customFormat="1" ht="15.75" x14ac:dyDescent="0.25">
      <c r="A66" s="47"/>
      <c r="B66" s="48"/>
      <c r="C66" s="52"/>
      <c r="D66" s="49"/>
      <c r="E66" s="48"/>
      <c r="F66" s="48"/>
      <c r="G66" s="50"/>
      <c r="H66" s="51"/>
      <c r="I66" s="52"/>
      <c r="J66" s="52"/>
      <c r="K66" s="48"/>
      <c r="L66" s="48"/>
      <c r="M66" s="53" t="str">
        <f>IF(Table6[[#This Row],[KTEK/TEK]]="KTEK",5,IF(Table6[[#This Row],[KTEK/TEK]]="TEK",15,""))</f>
        <v/>
      </c>
      <c r="N66" s="48"/>
      <c r="O66" s="48"/>
      <c r="P66" s="48"/>
      <c r="Q66" s="48"/>
      <c r="R66" s="48"/>
      <c r="S66" s="62"/>
      <c r="T66" s="70" t="str">
        <f t="shared" si="0"/>
        <v/>
      </c>
      <c r="U66" s="30" t="str">
        <f>IF(ISBLANK(Table6[[#This Row],[Toimenpiteen luokka ]]),"",_xlfn.CONCAT(SUBSTITUTE(Table6[[#This Row],[Toimenpiteen luokka ]]," ","_"),"_",V66))</f>
        <v/>
      </c>
      <c r="V66" s="30" t="str">
        <f>IF(ISBLANK(Table6[[#This Row],[Toimenpiteen luokka ]]),"",VLOOKUP(Table6[[#This Row],[Toimenpiteen luokka ]],'Toimenpiteiden luokittelu'!$C$8:$E$21,3,FALSE))</f>
        <v/>
      </c>
      <c r="W66" s="30" t="str">
        <f>IF(ISBLANK(Table6[[#This Row],[Tarkempi luokitus]]),"",VLOOKUP(Table6[[#This Row],[Tarkempi luokitus]],'Toimenpiteiden luokittelu'!$C$24:$D$67,2,FALSE))</f>
        <v/>
      </c>
    </row>
    <row r="67" spans="1:23" s="30" customFormat="1" ht="15.75" x14ac:dyDescent="0.25">
      <c r="A67" s="47"/>
      <c r="B67" s="48"/>
      <c r="C67" s="52"/>
      <c r="D67" s="49"/>
      <c r="E67" s="48"/>
      <c r="F67" s="48"/>
      <c r="G67" s="50"/>
      <c r="H67" s="51"/>
      <c r="I67" s="52"/>
      <c r="J67" s="52"/>
      <c r="K67" s="48"/>
      <c r="L67" s="48"/>
      <c r="M67" s="53" t="str">
        <f>IF(Table6[[#This Row],[KTEK/TEK]]="KTEK",5,IF(Table6[[#This Row],[KTEK/TEK]]="TEK",15,""))</f>
        <v/>
      </c>
      <c r="N67" s="48"/>
      <c r="O67" s="48"/>
      <c r="P67" s="48"/>
      <c r="Q67" s="48"/>
      <c r="R67" s="48"/>
      <c r="S67" s="62"/>
      <c r="T67" s="70" t="str">
        <f t="shared" si="0"/>
        <v/>
      </c>
      <c r="U67" s="30" t="str">
        <f>IF(ISBLANK(Table6[[#This Row],[Toimenpiteen luokka ]]),"",_xlfn.CONCAT(SUBSTITUTE(Table6[[#This Row],[Toimenpiteen luokka ]]," ","_"),"_",V67))</f>
        <v/>
      </c>
      <c r="V67" s="30" t="str">
        <f>IF(ISBLANK(Table6[[#This Row],[Toimenpiteen luokka ]]),"",VLOOKUP(Table6[[#This Row],[Toimenpiteen luokka ]],'Toimenpiteiden luokittelu'!$C$8:$E$21,3,FALSE))</f>
        <v/>
      </c>
      <c r="W67" s="30" t="str">
        <f>IF(ISBLANK(Table6[[#This Row],[Tarkempi luokitus]]),"",VLOOKUP(Table6[[#This Row],[Tarkempi luokitus]],'Toimenpiteiden luokittelu'!$C$24:$D$67,2,FALSE))</f>
        <v/>
      </c>
    </row>
    <row r="68" spans="1:23" s="30" customFormat="1" ht="15.75" x14ac:dyDescent="0.25">
      <c r="A68" s="47"/>
      <c r="B68" s="48"/>
      <c r="C68" s="52"/>
      <c r="D68" s="49"/>
      <c r="E68" s="48"/>
      <c r="F68" s="48"/>
      <c r="G68" s="50"/>
      <c r="H68" s="51"/>
      <c r="I68" s="52"/>
      <c r="J68" s="52"/>
      <c r="K68" s="48"/>
      <c r="L68" s="48"/>
      <c r="M68" s="53" t="str">
        <f>IF(Table6[[#This Row],[KTEK/TEK]]="KTEK",5,IF(Table6[[#This Row],[KTEK/TEK]]="TEK",15,""))</f>
        <v/>
      </c>
      <c r="N68" s="48"/>
      <c r="O68" s="48"/>
      <c r="P68" s="48"/>
      <c r="Q68" s="48"/>
      <c r="R68" s="48"/>
      <c r="S68" s="62"/>
      <c r="T68" s="70" t="str">
        <f t="shared" si="0"/>
        <v/>
      </c>
      <c r="U68" s="30" t="str">
        <f>IF(ISBLANK(Table6[[#This Row],[Toimenpiteen luokka ]]),"",_xlfn.CONCAT(SUBSTITUTE(Table6[[#This Row],[Toimenpiteen luokka ]]," ","_"),"_",V68))</f>
        <v/>
      </c>
      <c r="V68" s="30" t="str">
        <f>IF(ISBLANK(Table6[[#This Row],[Toimenpiteen luokka ]]),"",VLOOKUP(Table6[[#This Row],[Toimenpiteen luokka ]],'Toimenpiteiden luokittelu'!$C$8:$E$21,3,FALSE))</f>
        <v/>
      </c>
      <c r="W68" s="30" t="str">
        <f>IF(ISBLANK(Table6[[#This Row],[Tarkempi luokitus]]),"",VLOOKUP(Table6[[#This Row],[Tarkempi luokitus]],'Toimenpiteiden luokittelu'!$C$24:$D$67,2,FALSE))</f>
        <v/>
      </c>
    </row>
    <row r="69" spans="1:23" s="30" customFormat="1" ht="15.75" x14ac:dyDescent="0.25">
      <c r="A69" s="47"/>
      <c r="B69" s="48"/>
      <c r="C69" s="52"/>
      <c r="D69" s="49"/>
      <c r="E69" s="48"/>
      <c r="F69" s="48"/>
      <c r="G69" s="50"/>
      <c r="H69" s="51"/>
      <c r="I69" s="52"/>
      <c r="J69" s="52"/>
      <c r="K69" s="48"/>
      <c r="L69" s="48"/>
      <c r="M69" s="53" t="str">
        <f>IF(Table6[[#This Row],[KTEK/TEK]]="KTEK",5,IF(Table6[[#This Row],[KTEK/TEK]]="TEK",15,""))</f>
        <v/>
      </c>
      <c r="N69" s="48"/>
      <c r="O69" s="48"/>
      <c r="P69" s="48"/>
      <c r="Q69" s="48"/>
      <c r="R69" s="48"/>
      <c r="S69" s="62"/>
      <c r="T69" s="70" t="str">
        <f t="shared" si="0"/>
        <v/>
      </c>
      <c r="U69" s="30" t="str">
        <f>IF(ISBLANK(Table6[[#This Row],[Toimenpiteen luokka ]]),"",_xlfn.CONCAT(SUBSTITUTE(Table6[[#This Row],[Toimenpiteen luokka ]]," ","_"),"_",V69))</f>
        <v/>
      </c>
      <c r="V69" s="30" t="str">
        <f>IF(ISBLANK(Table6[[#This Row],[Toimenpiteen luokka ]]),"",VLOOKUP(Table6[[#This Row],[Toimenpiteen luokka ]],'Toimenpiteiden luokittelu'!$C$8:$E$21,3,FALSE))</f>
        <v/>
      </c>
      <c r="W69" s="30" t="str">
        <f>IF(ISBLANK(Table6[[#This Row],[Tarkempi luokitus]]),"",VLOOKUP(Table6[[#This Row],[Tarkempi luokitus]],'Toimenpiteiden luokittelu'!$C$24:$D$67,2,FALSE))</f>
        <v/>
      </c>
    </row>
    <row r="70" spans="1:23" s="30" customFormat="1" ht="15.75" x14ac:dyDescent="0.25">
      <c r="A70" s="47"/>
      <c r="B70" s="48"/>
      <c r="C70" s="52"/>
      <c r="D70" s="49"/>
      <c r="E70" s="48"/>
      <c r="F70" s="48"/>
      <c r="G70" s="50"/>
      <c r="H70" s="51"/>
      <c r="I70" s="52"/>
      <c r="J70" s="52"/>
      <c r="K70" s="48"/>
      <c r="L70" s="48"/>
      <c r="M70" s="53" t="str">
        <f>IF(Table6[[#This Row],[KTEK/TEK]]="KTEK",5,IF(Table6[[#This Row],[KTEK/TEK]]="TEK",15,""))</f>
        <v/>
      </c>
      <c r="N70" s="48"/>
      <c r="O70" s="48"/>
      <c r="P70" s="48"/>
      <c r="Q70" s="48"/>
      <c r="R70" s="48"/>
      <c r="S70" s="62"/>
      <c r="T70" s="70" t="str">
        <f t="shared" si="0"/>
        <v/>
      </c>
      <c r="U70" s="30" t="str">
        <f>IF(ISBLANK(Table6[[#This Row],[Toimenpiteen luokka ]]),"",_xlfn.CONCAT(SUBSTITUTE(Table6[[#This Row],[Toimenpiteen luokka ]]," ","_"),"_",V70))</f>
        <v/>
      </c>
      <c r="V70" s="30" t="str">
        <f>IF(ISBLANK(Table6[[#This Row],[Toimenpiteen luokka ]]),"",VLOOKUP(Table6[[#This Row],[Toimenpiteen luokka ]],'Toimenpiteiden luokittelu'!$C$8:$E$21,3,FALSE))</f>
        <v/>
      </c>
      <c r="W70" s="30" t="str">
        <f>IF(ISBLANK(Table6[[#This Row],[Tarkempi luokitus]]),"",VLOOKUP(Table6[[#This Row],[Tarkempi luokitus]],'Toimenpiteiden luokittelu'!$C$24:$D$67,2,FALSE))</f>
        <v/>
      </c>
    </row>
    <row r="71" spans="1:23" s="30" customFormat="1" ht="15.75" x14ac:dyDescent="0.25">
      <c r="A71" s="47"/>
      <c r="B71" s="48"/>
      <c r="C71" s="52"/>
      <c r="D71" s="49"/>
      <c r="E71" s="48"/>
      <c r="F71" s="48"/>
      <c r="G71" s="50"/>
      <c r="H71" s="51"/>
      <c r="I71" s="52"/>
      <c r="J71" s="52"/>
      <c r="K71" s="48"/>
      <c r="L71" s="48"/>
      <c r="M71" s="53" t="str">
        <f>IF(Table6[[#This Row],[KTEK/TEK]]="KTEK",5,IF(Table6[[#This Row],[KTEK/TEK]]="TEK",15,""))</f>
        <v/>
      </c>
      <c r="N71" s="48"/>
      <c r="O71" s="48"/>
      <c r="P71" s="48"/>
      <c r="Q71" s="48"/>
      <c r="R71" s="48"/>
      <c r="S71" s="62"/>
      <c r="T71" s="70" t="str">
        <f t="shared" si="0"/>
        <v/>
      </c>
      <c r="U71" s="30" t="str">
        <f>IF(ISBLANK(Table6[[#This Row],[Toimenpiteen luokka ]]),"",_xlfn.CONCAT(SUBSTITUTE(Table6[[#This Row],[Toimenpiteen luokka ]]," ","_"),"_",V71))</f>
        <v/>
      </c>
      <c r="V71" s="30" t="str">
        <f>IF(ISBLANK(Table6[[#This Row],[Toimenpiteen luokka ]]),"",VLOOKUP(Table6[[#This Row],[Toimenpiteen luokka ]],'Toimenpiteiden luokittelu'!$C$8:$E$21,3,FALSE))</f>
        <v/>
      </c>
      <c r="W71" s="30" t="str">
        <f>IF(ISBLANK(Table6[[#This Row],[Tarkempi luokitus]]),"",VLOOKUP(Table6[[#This Row],[Tarkempi luokitus]],'Toimenpiteiden luokittelu'!$C$24:$D$67,2,FALSE))</f>
        <v/>
      </c>
    </row>
    <row r="72" spans="1:23" s="30" customFormat="1" ht="15.75" x14ac:dyDescent="0.25">
      <c r="A72" s="47"/>
      <c r="B72" s="48"/>
      <c r="C72" s="52"/>
      <c r="D72" s="49"/>
      <c r="E72" s="48"/>
      <c r="F72" s="48"/>
      <c r="G72" s="50"/>
      <c r="H72" s="51"/>
      <c r="I72" s="52"/>
      <c r="J72" s="52"/>
      <c r="K72" s="48"/>
      <c r="L72" s="48"/>
      <c r="M72" s="53" t="str">
        <f>IF(Table6[[#This Row],[KTEK/TEK]]="KTEK",5,IF(Table6[[#This Row],[KTEK/TEK]]="TEK",15,""))</f>
        <v/>
      </c>
      <c r="N72" s="48"/>
      <c r="O72" s="48"/>
      <c r="P72" s="48"/>
      <c r="Q72" s="48"/>
      <c r="R72" s="48"/>
      <c r="S72" s="62"/>
      <c r="T72" s="70" t="str">
        <f t="shared" si="0"/>
        <v/>
      </c>
      <c r="U72" s="30" t="str">
        <f>IF(ISBLANK(Table6[[#This Row],[Toimenpiteen luokka ]]),"",_xlfn.CONCAT(SUBSTITUTE(Table6[[#This Row],[Toimenpiteen luokka ]]," ","_"),"_",V72))</f>
        <v/>
      </c>
      <c r="V72" s="30" t="str">
        <f>IF(ISBLANK(Table6[[#This Row],[Toimenpiteen luokka ]]),"",VLOOKUP(Table6[[#This Row],[Toimenpiteen luokka ]],'Toimenpiteiden luokittelu'!$C$8:$E$21,3,FALSE))</f>
        <v/>
      </c>
      <c r="W72" s="30" t="str">
        <f>IF(ISBLANK(Table6[[#This Row],[Tarkempi luokitus]]),"",VLOOKUP(Table6[[#This Row],[Tarkempi luokitus]],'Toimenpiteiden luokittelu'!$C$24:$D$67,2,FALSE))</f>
        <v/>
      </c>
    </row>
    <row r="73" spans="1:23" s="30" customFormat="1" ht="15.75" x14ac:dyDescent="0.25">
      <c r="A73" s="47"/>
      <c r="B73" s="48"/>
      <c r="C73" s="52"/>
      <c r="D73" s="49"/>
      <c r="E73" s="48"/>
      <c r="F73" s="48"/>
      <c r="G73" s="50"/>
      <c r="H73" s="51"/>
      <c r="I73" s="52"/>
      <c r="J73" s="52"/>
      <c r="K73" s="48"/>
      <c r="L73" s="48"/>
      <c r="M73" s="53" t="str">
        <f>IF(Table6[[#This Row],[KTEK/TEK]]="KTEK",5,IF(Table6[[#This Row],[KTEK/TEK]]="TEK",15,""))</f>
        <v/>
      </c>
      <c r="N73" s="48"/>
      <c r="O73" s="48"/>
      <c r="P73" s="48"/>
      <c r="Q73" s="48"/>
      <c r="R73" s="48"/>
      <c r="S73" s="62"/>
      <c r="T73" s="70" t="str">
        <f t="shared" si="0"/>
        <v/>
      </c>
      <c r="U73" s="30" t="str">
        <f>IF(ISBLANK(Table6[[#This Row],[Toimenpiteen luokka ]]),"",_xlfn.CONCAT(SUBSTITUTE(Table6[[#This Row],[Toimenpiteen luokka ]]," ","_"),"_",V73))</f>
        <v/>
      </c>
      <c r="V73" s="30" t="str">
        <f>IF(ISBLANK(Table6[[#This Row],[Toimenpiteen luokka ]]),"",VLOOKUP(Table6[[#This Row],[Toimenpiteen luokka ]],'Toimenpiteiden luokittelu'!$C$8:$E$21,3,FALSE))</f>
        <v/>
      </c>
      <c r="W73" s="30" t="str">
        <f>IF(ISBLANK(Table6[[#This Row],[Tarkempi luokitus]]),"",VLOOKUP(Table6[[#This Row],[Tarkempi luokitus]],'Toimenpiteiden luokittelu'!$C$24:$D$67,2,FALSE))</f>
        <v/>
      </c>
    </row>
    <row r="74" spans="1:23" s="30" customFormat="1" ht="15.75" x14ac:dyDescent="0.25">
      <c r="A74" s="47"/>
      <c r="B74" s="48"/>
      <c r="C74" s="52"/>
      <c r="D74" s="49"/>
      <c r="E74" s="48"/>
      <c r="F74" s="48"/>
      <c r="G74" s="50"/>
      <c r="H74" s="51"/>
      <c r="I74" s="52"/>
      <c r="J74" s="52"/>
      <c r="K74" s="48"/>
      <c r="L74" s="48"/>
      <c r="M74" s="53" t="str">
        <f>IF(Table6[[#This Row],[KTEK/TEK]]="KTEK",5,IF(Table6[[#This Row],[KTEK/TEK]]="TEK",15,""))</f>
        <v/>
      </c>
      <c r="N74" s="48"/>
      <c r="O74" s="48"/>
      <c r="P74" s="48"/>
      <c r="Q74" s="48"/>
      <c r="R74" s="48"/>
      <c r="S74" s="62"/>
      <c r="T74" s="70" t="str">
        <f t="shared" ref="T74:T109" si="1">IF(F74="",IF(M74="","",M74),IF(F74="KTEK",5,IF(F74="TEK",IF(M74="",15,M74),"")))</f>
        <v/>
      </c>
      <c r="U74" s="30" t="str">
        <f>IF(ISBLANK(Table6[[#This Row],[Toimenpiteen luokka ]]),"",_xlfn.CONCAT(SUBSTITUTE(Table6[[#This Row],[Toimenpiteen luokka ]]," ","_"),"_",V74))</f>
        <v/>
      </c>
      <c r="V74" s="30" t="str">
        <f>IF(ISBLANK(Table6[[#This Row],[Toimenpiteen luokka ]]),"",VLOOKUP(Table6[[#This Row],[Toimenpiteen luokka ]],'Toimenpiteiden luokittelu'!$C$8:$E$21,3,FALSE))</f>
        <v/>
      </c>
      <c r="W74" s="30" t="str">
        <f>IF(ISBLANK(Table6[[#This Row],[Tarkempi luokitus]]),"",VLOOKUP(Table6[[#This Row],[Tarkempi luokitus]],'Toimenpiteiden luokittelu'!$C$24:$D$67,2,FALSE))</f>
        <v/>
      </c>
    </row>
    <row r="75" spans="1:23" s="30" customFormat="1" ht="15.75" x14ac:dyDescent="0.25">
      <c r="A75" s="47"/>
      <c r="B75" s="48"/>
      <c r="C75" s="52"/>
      <c r="D75" s="49"/>
      <c r="E75" s="48"/>
      <c r="F75" s="48"/>
      <c r="G75" s="50"/>
      <c r="H75" s="51"/>
      <c r="I75" s="52"/>
      <c r="J75" s="52"/>
      <c r="K75" s="48"/>
      <c r="L75" s="48"/>
      <c r="M75" s="53" t="str">
        <f>IF(Table6[[#This Row],[KTEK/TEK]]="KTEK",5,IF(Table6[[#This Row],[KTEK/TEK]]="TEK",15,""))</f>
        <v/>
      </c>
      <c r="N75" s="48"/>
      <c r="O75" s="48"/>
      <c r="P75" s="48"/>
      <c r="Q75" s="48"/>
      <c r="R75" s="48"/>
      <c r="S75" s="62"/>
      <c r="T75" s="70" t="str">
        <f t="shared" si="1"/>
        <v/>
      </c>
      <c r="U75" s="30" t="str">
        <f>IF(ISBLANK(Table6[[#This Row],[Toimenpiteen luokka ]]),"",_xlfn.CONCAT(SUBSTITUTE(Table6[[#This Row],[Toimenpiteen luokka ]]," ","_"),"_",V75))</f>
        <v/>
      </c>
      <c r="V75" s="30" t="str">
        <f>IF(ISBLANK(Table6[[#This Row],[Toimenpiteen luokka ]]),"",VLOOKUP(Table6[[#This Row],[Toimenpiteen luokka ]],'Toimenpiteiden luokittelu'!$C$8:$E$21,3,FALSE))</f>
        <v/>
      </c>
      <c r="W75" s="30" t="str">
        <f>IF(ISBLANK(Table6[[#This Row],[Tarkempi luokitus]]),"",VLOOKUP(Table6[[#This Row],[Tarkempi luokitus]],'Toimenpiteiden luokittelu'!$C$24:$D$67,2,FALSE))</f>
        <v/>
      </c>
    </row>
    <row r="76" spans="1:23" s="30" customFormat="1" ht="15.75" x14ac:dyDescent="0.25">
      <c r="A76" s="47"/>
      <c r="B76" s="48"/>
      <c r="C76" s="52"/>
      <c r="D76" s="49"/>
      <c r="E76" s="48"/>
      <c r="F76" s="48"/>
      <c r="G76" s="50"/>
      <c r="H76" s="51"/>
      <c r="I76" s="52"/>
      <c r="J76" s="52"/>
      <c r="K76" s="48"/>
      <c r="L76" s="48"/>
      <c r="M76" s="53" t="str">
        <f>IF(Table6[[#This Row],[KTEK/TEK]]="KTEK",5,IF(Table6[[#This Row],[KTEK/TEK]]="TEK",15,""))</f>
        <v/>
      </c>
      <c r="N76" s="48"/>
      <c r="O76" s="48"/>
      <c r="P76" s="48"/>
      <c r="Q76" s="48"/>
      <c r="R76" s="48"/>
      <c r="S76" s="62"/>
      <c r="T76" s="70" t="str">
        <f t="shared" si="1"/>
        <v/>
      </c>
      <c r="U76" s="30" t="str">
        <f>IF(ISBLANK(Table6[[#This Row],[Toimenpiteen luokka ]]),"",_xlfn.CONCAT(SUBSTITUTE(Table6[[#This Row],[Toimenpiteen luokka ]]," ","_"),"_",V76))</f>
        <v/>
      </c>
      <c r="V76" s="30" t="str">
        <f>IF(ISBLANK(Table6[[#This Row],[Toimenpiteen luokka ]]),"",VLOOKUP(Table6[[#This Row],[Toimenpiteen luokka ]],'Toimenpiteiden luokittelu'!$C$8:$E$21,3,FALSE))</f>
        <v/>
      </c>
      <c r="W76" s="30" t="str">
        <f>IF(ISBLANK(Table6[[#This Row],[Tarkempi luokitus]]),"",VLOOKUP(Table6[[#This Row],[Tarkempi luokitus]],'Toimenpiteiden luokittelu'!$C$24:$D$67,2,FALSE))</f>
        <v/>
      </c>
    </row>
    <row r="77" spans="1:23" s="30" customFormat="1" ht="15.75" x14ac:dyDescent="0.25">
      <c r="A77" s="47"/>
      <c r="B77" s="48"/>
      <c r="C77" s="52"/>
      <c r="D77" s="49"/>
      <c r="E77" s="48"/>
      <c r="F77" s="48"/>
      <c r="G77" s="50"/>
      <c r="H77" s="51"/>
      <c r="I77" s="52"/>
      <c r="J77" s="52"/>
      <c r="K77" s="48"/>
      <c r="L77" s="48"/>
      <c r="M77" s="53" t="str">
        <f>IF(Table6[[#This Row],[KTEK/TEK]]="KTEK",5,IF(Table6[[#This Row],[KTEK/TEK]]="TEK",15,""))</f>
        <v/>
      </c>
      <c r="N77" s="48"/>
      <c r="O77" s="48"/>
      <c r="P77" s="48"/>
      <c r="Q77" s="48"/>
      <c r="R77" s="48"/>
      <c r="S77" s="62"/>
      <c r="T77" s="70" t="str">
        <f t="shared" si="1"/>
        <v/>
      </c>
      <c r="U77" s="30" t="str">
        <f>IF(ISBLANK(Table6[[#This Row],[Toimenpiteen luokka ]]),"",_xlfn.CONCAT(SUBSTITUTE(Table6[[#This Row],[Toimenpiteen luokka ]]," ","_"),"_",V77))</f>
        <v/>
      </c>
      <c r="V77" s="30" t="str">
        <f>IF(ISBLANK(Table6[[#This Row],[Toimenpiteen luokka ]]),"",VLOOKUP(Table6[[#This Row],[Toimenpiteen luokka ]],'Toimenpiteiden luokittelu'!$C$8:$E$21,3,FALSE))</f>
        <v/>
      </c>
      <c r="W77" s="30" t="str">
        <f>IF(ISBLANK(Table6[[#This Row],[Tarkempi luokitus]]),"",VLOOKUP(Table6[[#This Row],[Tarkempi luokitus]],'Toimenpiteiden luokittelu'!$C$24:$D$67,2,FALSE))</f>
        <v/>
      </c>
    </row>
    <row r="78" spans="1:23" s="30" customFormat="1" ht="15.75" x14ac:dyDescent="0.25">
      <c r="A78" s="47"/>
      <c r="B78" s="48"/>
      <c r="C78" s="52"/>
      <c r="D78" s="49"/>
      <c r="E78" s="48"/>
      <c r="F78" s="48"/>
      <c r="G78" s="50"/>
      <c r="H78" s="51"/>
      <c r="I78" s="52"/>
      <c r="J78" s="52"/>
      <c r="K78" s="48"/>
      <c r="L78" s="48"/>
      <c r="M78" s="53" t="str">
        <f>IF(Table6[[#This Row],[KTEK/TEK]]="KTEK",5,IF(Table6[[#This Row],[KTEK/TEK]]="TEK",15,""))</f>
        <v/>
      </c>
      <c r="N78" s="48"/>
      <c r="O78" s="48"/>
      <c r="P78" s="48"/>
      <c r="Q78" s="48"/>
      <c r="R78" s="48"/>
      <c r="S78" s="62"/>
      <c r="T78" s="70" t="str">
        <f t="shared" si="1"/>
        <v/>
      </c>
      <c r="U78" s="30" t="str">
        <f>IF(ISBLANK(Table6[[#This Row],[Toimenpiteen luokka ]]),"",_xlfn.CONCAT(SUBSTITUTE(Table6[[#This Row],[Toimenpiteen luokka ]]," ","_"),"_",V78))</f>
        <v/>
      </c>
      <c r="V78" s="30" t="str">
        <f>IF(ISBLANK(Table6[[#This Row],[Toimenpiteen luokka ]]),"",VLOOKUP(Table6[[#This Row],[Toimenpiteen luokka ]],'Toimenpiteiden luokittelu'!$C$8:$E$21,3,FALSE))</f>
        <v/>
      </c>
      <c r="W78" s="30" t="str">
        <f>IF(ISBLANK(Table6[[#This Row],[Tarkempi luokitus]]),"",VLOOKUP(Table6[[#This Row],[Tarkempi luokitus]],'Toimenpiteiden luokittelu'!$C$24:$D$67,2,FALSE))</f>
        <v/>
      </c>
    </row>
    <row r="79" spans="1:23" s="30" customFormat="1" ht="15.75" x14ac:dyDescent="0.25">
      <c r="A79" s="47"/>
      <c r="B79" s="48"/>
      <c r="C79" s="52"/>
      <c r="D79" s="49"/>
      <c r="E79" s="48"/>
      <c r="F79" s="48"/>
      <c r="G79" s="50"/>
      <c r="H79" s="51"/>
      <c r="I79" s="52"/>
      <c r="J79" s="52"/>
      <c r="K79" s="48"/>
      <c r="L79" s="48"/>
      <c r="M79" s="53" t="str">
        <f>IF(Table6[[#This Row],[KTEK/TEK]]="KTEK",5,IF(Table6[[#This Row],[KTEK/TEK]]="TEK",15,""))</f>
        <v/>
      </c>
      <c r="N79" s="48"/>
      <c r="O79" s="48"/>
      <c r="P79" s="48"/>
      <c r="Q79" s="48"/>
      <c r="R79" s="48"/>
      <c r="S79" s="62"/>
      <c r="T79" s="70" t="str">
        <f t="shared" si="1"/>
        <v/>
      </c>
      <c r="U79" s="30" t="str">
        <f>IF(ISBLANK(Table6[[#This Row],[Toimenpiteen luokka ]]),"",_xlfn.CONCAT(SUBSTITUTE(Table6[[#This Row],[Toimenpiteen luokka ]]," ","_"),"_",V79))</f>
        <v/>
      </c>
      <c r="V79" s="30" t="str">
        <f>IF(ISBLANK(Table6[[#This Row],[Toimenpiteen luokka ]]),"",VLOOKUP(Table6[[#This Row],[Toimenpiteen luokka ]],'Toimenpiteiden luokittelu'!$C$8:$E$21,3,FALSE))</f>
        <v/>
      </c>
      <c r="W79" s="30" t="str">
        <f>IF(ISBLANK(Table6[[#This Row],[Tarkempi luokitus]]),"",VLOOKUP(Table6[[#This Row],[Tarkempi luokitus]],'Toimenpiteiden luokittelu'!$C$24:$D$67,2,FALSE))</f>
        <v/>
      </c>
    </row>
    <row r="80" spans="1:23" s="30" customFormat="1" ht="15.75" x14ac:dyDescent="0.25">
      <c r="A80" s="47"/>
      <c r="B80" s="48"/>
      <c r="C80" s="52"/>
      <c r="D80" s="49"/>
      <c r="E80" s="48"/>
      <c r="F80" s="48"/>
      <c r="G80" s="50"/>
      <c r="H80" s="51"/>
      <c r="I80" s="52"/>
      <c r="J80" s="52"/>
      <c r="K80" s="48"/>
      <c r="L80" s="48"/>
      <c r="M80" s="53" t="str">
        <f>IF(Table6[[#This Row],[KTEK/TEK]]="KTEK",5,IF(Table6[[#This Row],[KTEK/TEK]]="TEK",15,""))</f>
        <v/>
      </c>
      <c r="N80" s="48"/>
      <c r="O80" s="48"/>
      <c r="P80" s="48"/>
      <c r="Q80" s="48"/>
      <c r="R80" s="48"/>
      <c r="S80" s="62"/>
      <c r="T80" s="70" t="str">
        <f t="shared" si="1"/>
        <v/>
      </c>
      <c r="U80" s="30" t="str">
        <f>IF(ISBLANK(Table6[[#This Row],[Toimenpiteen luokka ]]),"",_xlfn.CONCAT(SUBSTITUTE(Table6[[#This Row],[Toimenpiteen luokka ]]," ","_"),"_",V80))</f>
        <v/>
      </c>
      <c r="V80" s="30" t="str">
        <f>IF(ISBLANK(Table6[[#This Row],[Toimenpiteen luokka ]]),"",VLOOKUP(Table6[[#This Row],[Toimenpiteen luokka ]],'Toimenpiteiden luokittelu'!$C$8:$E$21,3,FALSE))</f>
        <v/>
      </c>
      <c r="W80" s="30" t="str">
        <f>IF(ISBLANK(Table6[[#This Row],[Tarkempi luokitus]]),"",VLOOKUP(Table6[[#This Row],[Tarkempi luokitus]],'Toimenpiteiden luokittelu'!$C$24:$D$67,2,FALSE))</f>
        <v/>
      </c>
    </row>
    <row r="81" spans="1:23" s="30" customFormat="1" ht="15.75" x14ac:dyDescent="0.25">
      <c r="A81" s="47"/>
      <c r="B81" s="48"/>
      <c r="C81" s="52"/>
      <c r="D81" s="49"/>
      <c r="E81" s="48"/>
      <c r="F81" s="48"/>
      <c r="G81" s="50"/>
      <c r="H81" s="51"/>
      <c r="I81" s="52"/>
      <c r="J81" s="52"/>
      <c r="K81" s="48"/>
      <c r="L81" s="48"/>
      <c r="M81" s="53" t="str">
        <f>IF(Table6[[#This Row],[KTEK/TEK]]="KTEK",5,IF(Table6[[#This Row],[KTEK/TEK]]="TEK",15,""))</f>
        <v/>
      </c>
      <c r="N81" s="48"/>
      <c r="O81" s="48"/>
      <c r="P81" s="48"/>
      <c r="Q81" s="48"/>
      <c r="R81" s="48"/>
      <c r="S81" s="62"/>
      <c r="T81" s="70" t="str">
        <f t="shared" si="1"/>
        <v/>
      </c>
      <c r="U81" s="30" t="str">
        <f>IF(ISBLANK(Table6[[#This Row],[Toimenpiteen luokka ]]),"",_xlfn.CONCAT(SUBSTITUTE(Table6[[#This Row],[Toimenpiteen luokka ]]," ","_"),"_",V81))</f>
        <v/>
      </c>
      <c r="V81" s="30" t="str">
        <f>IF(ISBLANK(Table6[[#This Row],[Toimenpiteen luokka ]]),"",VLOOKUP(Table6[[#This Row],[Toimenpiteen luokka ]],'Toimenpiteiden luokittelu'!$C$8:$E$21,3,FALSE))</f>
        <v/>
      </c>
      <c r="W81" s="30" t="str">
        <f>IF(ISBLANK(Table6[[#This Row],[Tarkempi luokitus]]),"",VLOOKUP(Table6[[#This Row],[Tarkempi luokitus]],'Toimenpiteiden luokittelu'!$C$24:$D$67,2,FALSE))</f>
        <v/>
      </c>
    </row>
    <row r="82" spans="1:23" s="30" customFormat="1" ht="15.75" x14ac:dyDescent="0.25">
      <c r="A82" s="47"/>
      <c r="B82" s="48"/>
      <c r="C82" s="52"/>
      <c r="D82" s="49"/>
      <c r="E82" s="48"/>
      <c r="F82" s="48"/>
      <c r="G82" s="50"/>
      <c r="H82" s="51"/>
      <c r="I82" s="52"/>
      <c r="J82" s="52"/>
      <c r="K82" s="48"/>
      <c r="L82" s="48"/>
      <c r="M82" s="53" t="str">
        <f>IF(Table6[[#This Row],[KTEK/TEK]]="KTEK",5,IF(Table6[[#This Row],[KTEK/TEK]]="TEK",15,""))</f>
        <v/>
      </c>
      <c r="N82" s="48"/>
      <c r="O82" s="48"/>
      <c r="P82" s="48"/>
      <c r="Q82" s="48"/>
      <c r="R82" s="48"/>
      <c r="S82" s="62"/>
      <c r="T82" s="70" t="str">
        <f t="shared" si="1"/>
        <v/>
      </c>
      <c r="U82" s="30" t="str">
        <f>IF(ISBLANK(Table6[[#This Row],[Toimenpiteen luokka ]]),"",_xlfn.CONCAT(SUBSTITUTE(Table6[[#This Row],[Toimenpiteen luokka ]]," ","_"),"_",V82))</f>
        <v/>
      </c>
      <c r="V82" s="30" t="str">
        <f>IF(ISBLANK(Table6[[#This Row],[Toimenpiteen luokka ]]),"",VLOOKUP(Table6[[#This Row],[Toimenpiteen luokka ]],'Toimenpiteiden luokittelu'!$C$8:$E$21,3,FALSE))</f>
        <v/>
      </c>
      <c r="W82" s="30" t="str">
        <f>IF(ISBLANK(Table6[[#This Row],[Tarkempi luokitus]]),"",VLOOKUP(Table6[[#This Row],[Tarkempi luokitus]],'Toimenpiteiden luokittelu'!$C$24:$D$67,2,FALSE))</f>
        <v/>
      </c>
    </row>
    <row r="83" spans="1:23" s="30" customFormat="1" ht="15.75" x14ac:dyDescent="0.25">
      <c r="A83" s="47"/>
      <c r="B83" s="48"/>
      <c r="C83" s="52"/>
      <c r="D83" s="49"/>
      <c r="E83" s="48"/>
      <c r="F83" s="48"/>
      <c r="G83" s="50"/>
      <c r="H83" s="51"/>
      <c r="I83" s="52"/>
      <c r="J83" s="52"/>
      <c r="K83" s="48"/>
      <c r="L83" s="48"/>
      <c r="M83" s="53" t="str">
        <f>IF(Table6[[#This Row],[KTEK/TEK]]="KTEK",5,IF(Table6[[#This Row],[KTEK/TEK]]="TEK",15,""))</f>
        <v/>
      </c>
      <c r="N83" s="48"/>
      <c r="O83" s="48"/>
      <c r="P83" s="48"/>
      <c r="Q83" s="48"/>
      <c r="R83" s="48"/>
      <c r="S83" s="62"/>
      <c r="T83" s="70" t="str">
        <f t="shared" si="1"/>
        <v/>
      </c>
      <c r="U83" s="30" t="str">
        <f>IF(ISBLANK(Table6[[#This Row],[Toimenpiteen luokka ]]),"",_xlfn.CONCAT(SUBSTITUTE(Table6[[#This Row],[Toimenpiteen luokka ]]," ","_"),"_",V83))</f>
        <v/>
      </c>
      <c r="V83" s="30" t="str">
        <f>IF(ISBLANK(Table6[[#This Row],[Toimenpiteen luokka ]]),"",VLOOKUP(Table6[[#This Row],[Toimenpiteen luokka ]],'Toimenpiteiden luokittelu'!$C$8:$E$21,3,FALSE))</f>
        <v/>
      </c>
      <c r="W83" s="30" t="str">
        <f>IF(ISBLANK(Table6[[#This Row],[Tarkempi luokitus]]),"",VLOOKUP(Table6[[#This Row],[Tarkempi luokitus]],'Toimenpiteiden luokittelu'!$C$24:$D$67,2,FALSE))</f>
        <v/>
      </c>
    </row>
    <row r="84" spans="1:23" s="30" customFormat="1" ht="15.75" x14ac:dyDescent="0.25">
      <c r="A84" s="47"/>
      <c r="B84" s="48"/>
      <c r="C84" s="52"/>
      <c r="D84" s="49"/>
      <c r="E84" s="48"/>
      <c r="F84" s="48"/>
      <c r="G84" s="50"/>
      <c r="H84" s="51"/>
      <c r="I84" s="52"/>
      <c r="J84" s="52"/>
      <c r="K84" s="48"/>
      <c r="L84" s="48"/>
      <c r="M84" s="53" t="str">
        <f>IF(Table6[[#This Row],[KTEK/TEK]]="KTEK",5,IF(Table6[[#This Row],[KTEK/TEK]]="TEK",15,""))</f>
        <v/>
      </c>
      <c r="N84" s="48"/>
      <c r="O84" s="48"/>
      <c r="P84" s="48"/>
      <c r="Q84" s="48"/>
      <c r="R84" s="48"/>
      <c r="S84" s="62"/>
      <c r="T84" s="70" t="str">
        <f t="shared" si="1"/>
        <v/>
      </c>
      <c r="U84" s="30" t="str">
        <f>IF(ISBLANK(Table6[[#This Row],[Toimenpiteen luokka ]]),"",_xlfn.CONCAT(SUBSTITUTE(Table6[[#This Row],[Toimenpiteen luokka ]]," ","_"),"_",V84))</f>
        <v/>
      </c>
      <c r="V84" s="30" t="str">
        <f>IF(ISBLANK(Table6[[#This Row],[Toimenpiteen luokka ]]),"",VLOOKUP(Table6[[#This Row],[Toimenpiteen luokka ]],'Toimenpiteiden luokittelu'!$C$8:$E$21,3,FALSE))</f>
        <v/>
      </c>
      <c r="W84" s="30" t="str">
        <f>IF(ISBLANK(Table6[[#This Row],[Tarkempi luokitus]]),"",VLOOKUP(Table6[[#This Row],[Tarkempi luokitus]],'Toimenpiteiden luokittelu'!$C$24:$D$67,2,FALSE))</f>
        <v/>
      </c>
    </row>
    <row r="85" spans="1:23" s="30" customFormat="1" ht="15.75" x14ac:dyDescent="0.25">
      <c r="A85" s="47"/>
      <c r="B85" s="48"/>
      <c r="C85" s="52"/>
      <c r="D85" s="49"/>
      <c r="E85" s="48"/>
      <c r="F85" s="48"/>
      <c r="G85" s="50"/>
      <c r="H85" s="51"/>
      <c r="I85" s="52"/>
      <c r="J85" s="52"/>
      <c r="K85" s="48"/>
      <c r="L85" s="48"/>
      <c r="M85" s="53" t="str">
        <f>IF(Table6[[#This Row],[KTEK/TEK]]="KTEK",5,IF(Table6[[#This Row],[KTEK/TEK]]="TEK",15,""))</f>
        <v/>
      </c>
      <c r="N85" s="48"/>
      <c r="O85" s="48"/>
      <c r="P85" s="48"/>
      <c r="Q85" s="48"/>
      <c r="R85" s="48"/>
      <c r="S85" s="62"/>
      <c r="T85" s="70" t="str">
        <f t="shared" si="1"/>
        <v/>
      </c>
      <c r="U85" s="30" t="str">
        <f>IF(ISBLANK(Table6[[#This Row],[Toimenpiteen luokka ]]),"",_xlfn.CONCAT(SUBSTITUTE(Table6[[#This Row],[Toimenpiteen luokka ]]," ","_"),"_",V85))</f>
        <v/>
      </c>
      <c r="V85" s="30" t="str">
        <f>IF(ISBLANK(Table6[[#This Row],[Toimenpiteen luokka ]]),"",VLOOKUP(Table6[[#This Row],[Toimenpiteen luokka ]],'Toimenpiteiden luokittelu'!$C$8:$E$21,3,FALSE))</f>
        <v/>
      </c>
      <c r="W85" s="30" t="str">
        <f>IF(ISBLANK(Table6[[#This Row],[Tarkempi luokitus]]),"",VLOOKUP(Table6[[#This Row],[Tarkempi luokitus]],'Toimenpiteiden luokittelu'!$C$24:$D$67,2,FALSE))</f>
        <v/>
      </c>
    </row>
    <row r="86" spans="1:23" s="30" customFormat="1" ht="15.75" x14ac:dyDescent="0.25">
      <c r="A86" s="47"/>
      <c r="B86" s="48"/>
      <c r="C86" s="52"/>
      <c r="D86" s="49"/>
      <c r="E86" s="48"/>
      <c r="F86" s="48"/>
      <c r="G86" s="50"/>
      <c r="H86" s="51"/>
      <c r="I86" s="52"/>
      <c r="J86" s="52"/>
      <c r="K86" s="48"/>
      <c r="L86" s="48"/>
      <c r="M86" s="53" t="str">
        <f>IF(Table6[[#This Row],[KTEK/TEK]]="KTEK",5,IF(Table6[[#This Row],[KTEK/TEK]]="TEK",15,""))</f>
        <v/>
      </c>
      <c r="N86" s="48"/>
      <c r="O86" s="48"/>
      <c r="P86" s="48"/>
      <c r="Q86" s="48"/>
      <c r="R86" s="48"/>
      <c r="S86" s="62"/>
      <c r="T86" s="70" t="str">
        <f t="shared" si="1"/>
        <v/>
      </c>
      <c r="U86" s="30" t="str">
        <f>IF(ISBLANK(Table6[[#This Row],[Toimenpiteen luokka ]]),"",_xlfn.CONCAT(SUBSTITUTE(Table6[[#This Row],[Toimenpiteen luokka ]]," ","_"),"_",V86))</f>
        <v/>
      </c>
      <c r="V86" s="30" t="str">
        <f>IF(ISBLANK(Table6[[#This Row],[Toimenpiteen luokka ]]),"",VLOOKUP(Table6[[#This Row],[Toimenpiteen luokka ]],'Toimenpiteiden luokittelu'!$C$8:$E$21,3,FALSE))</f>
        <v/>
      </c>
      <c r="W86" s="30" t="str">
        <f>IF(ISBLANK(Table6[[#This Row],[Tarkempi luokitus]]),"",VLOOKUP(Table6[[#This Row],[Tarkempi luokitus]],'Toimenpiteiden luokittelu'!$C$24:$D$67,2,FALSE))</f>
        <v/>
      </c>
    </row>
    <row r="87" spans="1:23" s="30" customFormat="1" ht="15.75" x14ac:dyDescent="0.25">
      <c r="A87" s="47"/>
      <c r="B87" s="48"/>
      <c r="C87" s="52"/>
      <c r="D87" s="49"/>
      <c r="E87" s="48"/>
      <c r="F87" s="48"/>
      <c r="G87" s="50"/>
      <c r="H87" s="51"/>
      <c r="I87" s="52"/>
      <c r="J87" s="52"/>
      <c r="K87" s="48"/>
      <c r="L87" s="48"/>
      <c r="M87" s="53" t="str">
        <f>IF(Table6[[#This Row],[KTEK/TEK]]="KTEK",5,IF(Table6[[#This Row],[KTEK/TEK]]="TEK",15,""))</f>
        <v/>
      </c>
      <c r="N87" s="48"/>
      <c r="O87" s="48"/>
      <c r="P87" s="48"/>
      <c r="Q87" s="48"/>
      <c r="R87" s="48"/>
      <c r="S87" s="62"/>
      <c r="T87" s="70" t="str">
        <f t="shared" si="1"/>
        <v/>
      </c>
      <c r="U87" s="30" t="str">
        <f>IF(ISBLANK(Table6[[#This Row],[Toimenpiteen luokka ]]),"",_xlfn.CONCAT(SUBSTITUTE(Table6[[#This Row],[Toimenpiteen luokka ]]," ","_"),"_",V87))</f>
        <v/>
      </c>
      <c r="V87" s="30" t="str">
        <f>IF(ISBLANK(Table6[[#This Row],[Toimenpiteen luokka ]]),"",VLOOKUP(Table6[[#This Row],[Toimenpiteen luokka ]],'Toimenpiteiden luokittelu'!$C$8:$E$21,3,FALSE))</f>
        <v/>
      </c>
      <c r="W87" s="30" t="str">
        <f>IF(ISBLANK(Table6[[#This Row],[Tarkempi luokitus]]),"",VLOOKUP(Table6[[#This Row],[Tarkempi luokitus]],'Toimenpiteiden luokittelu'!$C$24:$D$67,2,FALSE))</f>
        <v/>
      </c>
    </row>
    <row r="88" spans="1:23" s="30" customFormat="1" ht="15.75" x14ac:dyDescent="0.25">
      <c r="A88" s="47"/>
      <c r="B88" s="48"/>
      <c r="C88" s="52"/>
      <c r="D88" s="49"/>
      <c r="E88" s="48"/>
      <c r="F88" s="48"/>
      <c r="G88" s="50"/>
      <c r="H88" s="51"/>
      <c r="I88" s="52"/>
      <c r="J88" s="52"/>
      <c r="K88" s="48"/>
      <c r="L88" s="48"/>
      <c r="M88" s="53" t="str">
        <f>IF(Table6[[#This Row],[KTEK/TEK]]="KTEK",5,IF(Table6[[#This Row],[KTEK/TEK]]="TEK",15,""))</f>
        <v/>
      </c>
      <c r="N88" s="48"/>
      <c r="O88" s="48"/>
      <c r="P88" s="48"/>
      <c r="Q88" s="48"/>
      <c r="R88" s="48"/>
      <c r="S88" s="62"/>
      <c r="T88" s="70" t="str">
        <f t="shared" si="1"/>
        <v/>
      </c>
      <c r="U88" s="30" t="str">
        <f>IF(ISBLANK(Table6[[#This Row],[Toimenpiteen luokka ]]),"",_xlfn.CONCAT(SUBSTITUTE(Table6[[#This Row],[Toimenpiteen luokka ]]," ","_"),"_",V88))</f>
        <v/>
      </c>
      <c r="V88" s="30" t="str">
        <f>IF(ISBLANK(Table6[[#This Row],[Toimenpiteen luokka ]]),"",VLOOKUP(Table6[[#This Row],[Toimenpiteen luokka ]],'Toimenpiteiden luokittelu'!$C$8:$E$21,3,FALSE))</f>
        <v/>
      </c>
      <c r="W88" s="30" t="str">
        <f>IF(ISBLANK(Table6[[#This Row],[Tarkempi luokitus]]),"",VLOOKUP(Table6[[#This Row],[Tarkempi luokitus]],'Toimenpiteiden luokittelu'!$C$24:$D$67,2,FALSE))</f>
        <v/>
      </c>
    </row>
    <row r="89" spans="1:23" s="30" customFormat="1" ht="15.75" x14ac:dyDescent="0.25">
      <c r="A89" s="47"/>
      <c r="B89" s="48"/>
      <c r="C89" s="52"/>
      <c r="D89" s="49"/>
      <c r="E89" s="48"/>
      <c r="F89" s="48"/>
      <c r="G89" s="50"/>
      <c r="H89" s="51"/>
      <c r="I89" s="52"/>
      <c r="J89" s="52"/>
      <c r="K89" s="48"/>
      <c r="L89" s="48"/>
      <c r="M89" s="53" t="str">
        <f>IF(Table6[[#This Row],[KTEK/TEK]]="KTEK",5,IF(Table6[[#This Row],[KTEK/TEK]]="TEK",15,""))</f>
        <v/>
      </c>
      <c r="N89" s="48"/>
      <c r="O89" s="48"/>
      <c r="P89" s="48"/>
      <c r="Q89" s="48"/>
      <c r="R89" s="48"/>
      <c r="S89" s="62"/>
      <c r="T89" s="70" t="str">
        <f t="shared" si="1"/>
        <v/>
      </c>
      <c r="U89" s="30" t="str">
        <f>IF(ISBLANK(Table6[[#This Row],[Toimenpiteen luokka ]]),"",_xlfn.CONCAT(SUBSTITUTE(Table6[[#This Row],[Toimenpiteen luokka ]]," ","_"),"_",V89))</f>
        <v/>
      </c>
      <c r="V89" s="30" t="str">
        <f>IF(ISBLANK(Table6[[#This Row],[Toimenpiteen luokka ]]),"",VLOOKUP(Table6[[#This Row],[Toimenpiteen luokka ]],'Toimenpiteiden luokittelu'!$C$8:$E$21,3,FALSE))</f>
        <v/>
      </c>
      <c r="W89" s="30" t="str">
        <f>IF(ISBLANK(Table6[[#This Row],[Tarkempi luokitus]]),"",VLOOKUP(Table6[[#This Row],[Tarkempi luokitus]],'Toimenpiteiden luokittelu'!$C$24:$D$67,2,FALSE))</f>
        <v/>
      </c>
    </row>
    <row r="90" spans="1:23" s="30" customFormat="1" ht="15.75" x14ac:dyDescent="0.25">
      <c r="A90" s="47"/>
      <c r="B90" s="48"/>
      <c r="C90" s="52"/>
      <c r="D90" s="49"/>
      <c r="E90" s="48"/>
      <c r="F90" s="48"/>
      <c r="G90" s="50"/>
      <c r="H90" s="51"/>
      <c r="I90" s="52"/>
      <c r="J90" s="52"/>
      <c r="K90" s="48"/>
      <c r="L90" s="48"/>
      <c r="M90" s="53" t="str">
        <f>IF(Table6[[#This Row],[KTEK/TEK]]="KTEK",5,IF(Table6[[#This Row],[KTEK/TEK]]="TEK",15,""))</f>
        <v/>
      </c>
      <c r="N90" s="48"/>
      <c r="O90" s="48"/>
      <c r="P90" s="48"/>
      <c r="Q90" s="48"/>
      <c r="R90" s="48"/>
      <c r="S90" s="62"/>
      <c r="T90" s="70" t="str">
        <f t="shared" si="1"/>
        <v/>
      </c>
      <c r="U90" s="30" t="str">
        <f>IF(ISBLANK(Table6[[#This Row],[Toimenpiteen luokka ]]),"",_xlfn.CONCAT(SUBSTITUTE(Table6[[#This Row],[Toimenpiteen luokka ]]," ","_"),"_",V90))</f>
        <v/>
      </c>
      <c r="V90" s="30" t="str">
        <f>IF(ISBLANK(Table6[[#This Row],[Toimenpiteen luokka ]]),"",VLOOKUP(Table6[[#This Row],[Toimenpiteen luokka ]],'Toimenpiteiden luokittelu'!$C$8:$E$21,3,FALSE))</f>
        <v/>
      </c>
      <c r="W90" s="30" t="str">
        <f>IF(ISBLANK(Table6[[#This Row],[Tarkempi luokitus]]),"",VLOOKUP(Table6[[#This Row],[Tarkempi luokitus]],'Toimenpiteiden luokittelu'!$C$24:$D$67,2,FALSE))</f>
        <v/>
      </c>
    </row>
    <row r="91" spans="1:23" s="30" customFormat="1" ht="15.75" x14ac:dyDescent="0.25">
      <c r="A91" s="47"/>
      <c r="B91" s="48"/>
      <c r="C91" s="52"/>
      <c r="D91" s="49"/>
      <c r="E91" s="48"/>
      <c r="F91" s="48"/>
      <c r="G91" s="50"/>
      <c r="H91" s="51"/>
      <c r="I91" s="52"/>
      <c r="J91" s="52"/>
      <c r="K91" s="48"/>
      <c r="L91" s="48"/>
      <c r="M91" s="53" t="str">
        <f>IF(Table6[[#This Row],[KTEK/TEK]]="KTEK",5,IF(Table6[[#This Row],[KTEK/TEK]]="TEK",15,""))</f>
        <v/>
      </c>
      <c r="N91" s="48"/>
      <c r="O91" s="48"/>
      <c r="P91" s="48"/>
      <c r="Q91" s="48"/>
      <c r="R91" s="48"/>
      <c r="S91" s="62"/>
      <c r="T91" s="70" t="str">
        <f t="shared" si="1"/>
        <v/>
      </c>
      <c r="U91" s="30" t="str">
        <f>IF(ISBLANK(Table6[[#This Row],[Toimenpiteen luokka ]]),"",_xlfn.CONCAT(SUBSTITUTE(Table6[[#This Row],[Toimenpiteen luokka ]]," ","_"),"_",V91))</f>
        <v/>
      </c>
      <c r="V91" s="30" t="str">
        <f>IF(ISBLANK(Table6[[#This Row],[Toimenpiteen luokka ]]),"",VLOOKUP(Table6[[#This Row],[Toimenpiteen luokka ]],'Toimenpiteiden luokittelu'!$C$8:$E$21,3,FALSE))</f>
        <v/>
      </c>
      <c r="W91" s="30" t="str">
        <f>IF(ISBLANK(Table6[[#This Row],[Tarkempi luokitus]]),"",VLOOKUP(Table6[[#This Row],[Tarkempi luokitus]],'Toimenpiteiden luokittelu'!$C$24:$D$67,2,FALSE))</f>
        <v/>
      </c>
    </row>
    <row r="92" spans="1:23" s="30" customFormat="1" ht="15.75" x14ac:dyDescent="0.25">
      <c r="A92" s="47"/>
      <c r="B92" s="48"/>
      <c r="C92" s="52"/>
      <c r="D92" s="49"/>
      <c r="E92" s="48"/>
      <c r="F92" s="48"/>
      <c r="G92" s="50"/>
      <c r="H92" s="51"/>
      <c r="I92" s="52"/>
      <c r="J92" s="52"/>
      <c r="K92" s="48"/>
      <c r="L92" s="48"/>
      <c r="M92" s="53" t="str">
        <f>IF(Table6[[#This Row],[KTEK/TEK]]="KTEK",5,IF(Table6[[#This Row],[KTEK/TEK]]="TEK",15,""))</f>
        <v/>
      </c>
      <c r="N92" s="48"/>
      <c r="O92" s="48"/>
      <c r="P92" s="48"/>
      <c r="Q92" s="48"/>
      <c r="R92" s="48"/>
      <c r="S92" s="62"/>
      <c r="T92" s="70" t="str">
        <f t="shared" si="1"/>
        <v/>
      </c>
      <c r="U92" s="30" t="str">
        <f>IF(ISBLANK(Table6[[#This Row],[Toimenpiteen luokka ]]),"",_xlfn.CONCAT(SUBSTITUTE(Table6[[#This Row],[Toimenpiteen luokka ]]," ","_"),"_",V92))</f>
        <v/>
      </c>
      <c r="V92" s="30" t="str">
        <f>IF(ISBLANK(Table6[[#This Row],[Toimenpiteen luokka ]]),"",VLOOKUP(Table6[[#This Row],[Toimenpiteen luokka ]],'Toimenpiteiden luokittelu'!$C$8:$E$21,3,FALSE))</f>
        <v/>
      </c>
      <c r="W92" s="30" t="str">
        <f>IF(ISBLANK(Table6[[#This Row],[Tarkempi luokitus]]),"",VLOOKUP(Table6[[#This Row],[Tarkempi luokitus]],'Toimenpiteiden luokittelu'!$C$24:$D$67,2,FALSE))</f>
        <v/>
      </c>
    </row>
    <row r="93" spans="1:23" s="30" customFormat="1" ht="15.75" x14ac:dyDescent="0.25">
      <c r="A93" s="47"/>
      <c r="B93" s="48"/>
      <c r="C93" s="52"/>
      <c r="D93" s="49"/>
      <c r="E93" s="48"/>
      <c r="F93" s="48"/>
      <c r="G93" s="50"/>
      <c r="H93" s="51"/>
      <c r="I93" s="52"/>
      <c r="J93" s="52"/>
      <c r="K93" s="48"/>
      <c r="L93" s="48"/>
      <c r="M93" s="53" t="str">
        <f>IF(Table6[[#This Row],[KTEK/TEK]]="KTEK",5,IF(Table6[[#This Row],[KTEK/TEK]]="TEK",15,""))</f>
        <v/>
      </c>
      <c r="N93" s="48"/>
      <c r="O93" s="48"/>
      <c r="P93" s="48"/>
      <c r="Q93" s="48"/>
      <c r="R93" s="48"/>
      <c r="S93" s="62"/>
      <c r="T93" s="70" t="str">
        <f t="shared" si="1"/>
        <v/>
      </c>
      <c r="U93" s="30" t="str">
        <f>IF(ISBLANK(Table6[[#This Row],[Toimenpiteen luokka ]]),"",_xlfn.CONCAT(SUBSTITUTE(Table6[[#This Row],[Toimenpiteen luokka ]]," ","_"),"_",V93))</f>
        <v/>
      </c>
      <c r="V93" s="30" t="str">
        <f>IF(ISBLANK(Table6[[#This Row],[Toimenpiteen luokka ]]),"",VLOOKUP(Table6[[#This Row],[Toimenpiteen luokka ]],'Toimenpiteiden luokittelu'!$C$8:$E$21,3,FALSE))</f>
        <v/>
      </c>
      <c r="W93" s="30" t="str">
        <f>IF(ISBLANK(Table6[[#This Row],[Tarkempi luokitus]]),"",VLOOKUP(Table6[[#This Row],[Tarkempi luokitus]],'Toimenpiteiden luokittelu'!$C$24:$D$67,2,FALSE))</f>
        <v/>
      </c>
    </row>
    <row r="94" spans="1:23" s="30" customFormat="1" ht="15.75" x14ac:dyDescent="0.25">
      <c r="A94" s="47"/>
      <c r="B94" s="48"/>
      <c r="C94" s="52"/>
      <c r="D94" s="49"/>
      <c r="E94" s="48"/>
      <c r="F94" s="48"/>
      <c r="G94" s="50"/>
      <c r="H94" s="51"/>
      <c r="I94" s="52"/>
      <c r="J94" s="52"/>
      <c r="K94" s="48"/>
      <c r="L94" s="48"/>
      <c r="M94" s="53" t="str">
        <f>IF(Table6[[#This Row],[KTEK/TEK]]="KTEK",5,IF(Table6[[#This Row],[KTEK/TEK]]="TEK",15,""))</f>
        <v/>
      </c>
      <c r="N94" s="48"/>
      <c r="O94" s="48"/>
      <c r="P94" s="48"/>
      <c r="Q94" s="48"/>
      <c r="R94" s="48"/>
      <c r="S94" s="62"/>
      <c r="T94" s="70" t="str">
        <f t="shared" si="1"/>
        <v/>
      </c>
      <c r="U94" s="30" t="str">
        <f>IF(ISBLANK(Table6[[#This Row],[Toimenpiteen luokka ]]),"",_xlfn.CONCAT(SUBSTITUTE(Table6[[#This Row],[Toimenpiteen luokka ]]," ","_"),"_",V94))</f>
        <v/>
      </c>
      <c r="V94" s="30" t="str">
        <f>IF(ISBLANK(Table6[[#This Row],[Toimenpiteen luokka ]]),"",VLOOKUP(Table6[[#This Row],[Toimenpiteen luokka ]],'Toimenpiteiden luokittelu'!$C$8:$E$21,3,FALSE))</f>
        <v/>
      </c>
      <c r="W94" s="30" t="str">
        <f>IF(ISBLANK(Table6[[#This Row],[Tarkempi luokitus]]),"",VLOOKUP(Table6[[#This Row],[Tarkempi luokitus]],'Toimenpiteiden luokittelu'!$C$24:$D$67,2,FALSE))</f>
        <v/>
      </c>
    </row>
    <row r="95" spans="1:23" s="30" customFormat="1" ht="15.75" x14ac:dyDescent="0.25">
      <c r="A95" s="47"/>
      <c r="B95" s="48"/>
      <c r="C95" s="52"/>
      <c r="D95" s="49"/>
      <c r="E95" s="48"/>
      <c r="F95" s="48"/>
      <c r="G95" s="50"/>
      <c r="H95" s="51"/>
      <c r="I95" s="52"/>
      <c r="J95" s="52"/>
      <c r="K95" s="48"/>
      <c r="L95" s="48"/>
      <c r="M95" s="53" t="str">
        <f>IF(Table6[[#This Row],[KTEK/TEK]]="KTEK",5,IF(Table6[[#This Row],[KTEK/TEK]]="TEK",15,""))</f>
        <v/>
      </c>
      <c r="N95" s="48"/>
      <c r="O95" s="48"/>
      <c r="P95" s="48"/>
      <c r="Q95" s="48"/>
      <c r="R95" s="48"/>
      <c r="S95" s="62"/>
      <c r="T95" s="70" t="str">
        <f t="shared" si="1"/>
        <v/>
      </c>
      <c r="U95" s="30" t="str">
        <f>IF(ISBLANK(Table6[[#This Row],[Toimenpiteen luokka ]]),"",_xlfn.CONCAT(SUBSTITUTE(Table6[[#This Row],[Toimenpiteen luokka ]]," ","_"),"_",V95))</f>
        <v/>
      </c>
      <c r="V95" s="30" t="str">
        <f>IF(ISBLANK(Table6[[#This Row],[Toimenpiteen luokka ]]),"",VLOOKUP(Table6[[#This Row],[Toimenpiteen luokka ]],'Toimenpiteiden luokittelu'!$C$8:$E$21,3,FALSE))</f>
        <v/>
      </c>
      <c r="W95" s="30" t="str">
        <f>IF(ISBLANK(Table6[[#This Row],[Tarkempi luokitus]]),"",VLOOKUP(Table6[[#This Row],[Tarkempi luokitus]],'Toimenpiteiden luokittelu'!$C$24:$D$67,2,FALSE))</f>
        <v/>
      </c>
    </row>
    <row r="96" spans="1:23" s="30" customFormat="1" ht="15.75" x14ac:dyDescent="0.25">
      <c r="A96" s="47"/>
      <c r="B96" s="48"/>
      <c r="C96" s="52"/>
      <c r="D96" s="49"/>
      <c r="E96" s="48"/>
      <c r="F96" s="48"/>
      <c r="G96" s="50"/>
      <c r="H96" s="51"/>
      <c r="I96" s="52"/>
      <c r="J96" s="52"/>
      <c r="K96" s="48"/>
      <c r="L96" s="48"/>
      <c r="M96" s="53" t="str">
        <f>IF(Table6[[#This Row],[KTEK/TEK]]="KTEK",5,IF(Table6[[#This Row],[KTEK/TEK]]="TEK",15,""))</f>
        <v/>
      </c>
      <c r="N96" s="48"/>
      <c r="O96" s="48"/>
      <c r="P96" s="48"/>
      <c r="Q96" s="48"/>
      <c r="R96" s="48"/>
      <c r="S96" s="62"/>
      <c r="T96" s="70" t="str">
        <f t="shared" si="1"/>
        <v/>
      </c>
      <c r="U96" s="30" t="str">
        <f>IF(ISBLANK(Table6[[#This Row],[Toimenpiteen luokka ]]),"",_xlfn.CONCAT(SUBSTITUTE(Table6[[#This Row],[Toimenpiteen luokka ]]," ","_"),"_",V96))</f>
        <v/>
      </c>
      <c r="V96" s="30" t="str">
        <f>IF(ISBLANK(Table6[[#This Row],[Toimenpiteen luokka ]]),"",VLOOKUP(Table6[[#This Row],[Toimenpiteen luokka ]],'Toimenpiteiden luokittelu'!$C$8:$E$21,3,FALSE))</f>
        <v/>
      </c>
      <c r="W96" s="30" t="str">
        <f>IF(ISBLANK(Table6[[#This Row],[Tarkempi luokitus]]),"",VLOOKUP(Table6[[#This Row],[Tarkempi luokitus]],'Toimenpiteiden luokittelu'!$C$24:$D$67,2,FALSE))</f>
        <v/>
      </c>
    </row>
    <row r="97" spans="1:24" s="30" customFormat="1" ht="15.75" x14ac:dyDescent="0.25">
      <c r="A97" s="47"/>
      <c r="B97" s="48"/>
      <c r="C97" s="52"/>
      <c r="D97" s="49"/>
      <c r="E97" s="48"/>
      <c r="F97" s="48"/>
      <c r="G97" s="50"/>
      <c r="H97" s="51"/>
      <c r="I97" s="52"/>
      <c r="J97" s="52"/>
      <c r="K97" s="48"/>
      <c r="L97" s="48"/>
      <c r="M97" s="53" t="str">
        <f>IF(Table6[[#This Row],[KTEK/TEK]]="KTEK",5,IF(Table6[[#This Row],[KTEK/TEK]]="TEK",15,""))</f>
        <v/>
      </c>
      <c r="N97" s="48"/>
      <c r="O97" s="48"/>
      <c r="P97" s="48"/>
      <c r="Q97" s="48"/>
      <c r="R97" s="48"/>
      <c r="S97" s="62"/>
      <c r="T97" s="70" t="str">
        <f t="shared" si="1"/>
        <v/>
      </c>
      <c r="U97" s="30" t="str">
        <f>IF(ISBLANK(Table6[[#This Row],[Toimenpiteen luokka ]]),"",_xlfn.CONCAT(SUBSTITUTE(Table6[[#This Row],[Toimenpiteen luokka ]]," ","_"),"_",V97))</f>
        <v/>
      </c>
      <c r="V97" s="30" t="str">
        <f>IF(ISBLANK(Table6[[#This Row],[Toimenpiteen luokka ]]),"",VLOOKUP(Table6[[#This Row],[Toimenpiteen luokka ]],'Toimenpiteiden luokittelu'!$C$8:$E$21,3,FALSE))</f>
        <v/>
      </c>
      <c r="W97" s="30" t="str">
        <f>IF(ISBLANK(Table6[[#This Row],[Tarkempi luokitus]]),"",VLOOKUP(Table6[[#This Row],[Tarkempi luokitus]],'Toimenpiteiden luokittelu'!$C$24:$D$67,2,FALSE))</f>
        <v/>
      </c>
    </row>
    <row r="98" spans="1:24" s="30" customFormat="1" ht="15.75" x14ac:dyDescent="0.25">
      <c r="A98" s="47"/>
      <c r="B98" s="48"/>
      <c r="C98" s="52"/>
      <c r="D98" s="49"/>
      <c r="E98" s="48"/>
      <c r="F98" s="48"/>
      <c r="G98" s="50"/>
      <c r="H98" s="51"/>
      <c r="I98" s="52"/>
      <c r="J98" s="52"/>
      <c r="K98" s="48"/>
      <c r="L98" s="48"/>
      <c r="M98" s="53" t="str">
        <f>IF(Table6[[#This Row],[KTEK/TEK]]="KTEK",5,IF(Table6[[#This Row],[KTEK/TEK]]="TEK",15,""))</f>
        <v/>
      </c>
      <c r="N98" s="48"/>
      <c r="O98" s="48"/>
      <c r="P98" s="48"/>
      <c r="Q98" s="48"/>
      <c r="R98" s="48"/>
      <c r="S98" s="62"/>
      <c r="T98" s="70" t="str">
        <f t="shared" si="1"/>
        <v/>
      </c>
      <c r="U98" s="30" t="str">
        <f>IF(ISBLANK(Table6[[#This Row],[Toimenpiteen luokka ]]),"",_xlfn.CONCAT(SUBSTITUTE(Table6[[#This Row],[Toimenpiteen luokka ]]," ","_"),"_",V98))</f>
        <v/>
      </c>
      <c r="V98" s="30" t="str">
        <f>IF(ISBLANK(Table6[[#This Row],[Toimenpiteen luokka ]]),"",VLOOKUP(Table6[[#This Row],[Toimenpiteen luokka ]],'Toimenpiteiden luokittelu'!$C$8:$E$21,3,FALSE))</f>
        <v/>
      </c>
      <c r="W98" s="30" t="str">
        <f>IF(ISBLANK(Table6[[#This Row],[Tarkempi luokitus]]),"",VLOOKUP(Table6[[#This Row],[Tarkempi luokitus]],'Toimenpiteiden luokittelu'!$C$24:$D$67,2,FALSE))</f>
        <v/>
      </c>
    </row>
    <row r="99" spans="1:24" s="30" customFormat="1" ht="15.75" x14ac:dyDescent="0.25">
      <c r="A99" s="47"/>
      <c r="B99" s="48"/>
      <c r="C99" s="52"/>
      <c r="D99" s="49"/>
      <c r="E99" s="48"/>
      <c r="F99" s="48"/>
      <c r="G99" s="50"/>
      <c r="H99" s="51"/>
      <c r="I99" s="52"/>
      <c r="J99" s="52"/>
      <c r="K99" s="48"/>
      <c r="L99" s="48"/>
      <c r="M99" s="53" t="str">
        <f>IF(Table6[[#This Row],[KTEK/TEK]]="KTEK",5,IF(Table6[[#This Row],[KTEK/TEK]]="TEK",15,""))</f>
        <v/>
      </c>
      <c r="N99" s="48"/>
      <c r="O99" s="48"/>
      <c r="P99" s="48"/>
      <c r="Q99" s="48"/>
      <c r="R99" s="48"/>
      <c r="S99" s="62"/>
      <c r="T99" s="70" t="str">
        <f t="shared" si="1"/>
        <v/>
      </c>
      <c r="U99" s="30" t="str">
        <f>IF(ISBLANK(Table6[[#This Row],[Toimenpiteen luokka ]]),"",_xlfn.CONCAT(SUBSTITUTE(Table6[[#This Row],[Toimenpiteen luokka ]]," ","_"),"_",V99))</f>
        <v/>
      </c>
      <c r="V99" s="30" t="str">
        <f>IF(ISBLANK(Table6[[#This Row],[Toimenpiteen luokka ]]),"",VLOOKUP(Table6[[#This Row],[Toimenpiteen luokka ]],'Toimenpiteiden luokittelu'!$C$8:$E$21,3,FALSE))</f>
        <v/>
      </c>
      <c r="W99" s="30" t="str">
        <f>IF(ISBLANK(Table6[[#This Row],[Tarkempi luokitus]]),"",VLOOKUP(Table6[[#This Row],[Tarkempi luokitus]],'Toimenpiteiden luokittelu'!$C$24:$D$67,2,FALSE))</f>
        <v/>
      </c>
    </row>
    <row r="100" spans="1:24" s="30" customFormat="1" ht="15.75" x14ac:dyDescent="0.25">
      <c r="A100" s="47"/>
      <c r="B100" s="48"/>
      <c r="C100" s="52"/>
      <c r="D100" s="49"/>
      <c r="E100" s="48"/>
      <c r="F100" s="48"/>
      <c r="G100" s="50"/>
      <c r="H100" s="51"/>
      <c r="I100" s="52"/>
      <c r="J100" s="52"/>
      <c r="K100" s="48"/>
      <c r="L100" s="48"/>
      <c r="M100" s="53" t="str">
        <f>IF(Table6[[#This Row],[KTEK/TEK]]="KTEK",5,IF(Table6[[#This Row],[KTEK/TEK]]="TEK",15,""))</f>
        <v/>
      </c>
      <c r="N100" s="48"/>
      <c r="O100" s="48"/>
      <c r="P100" s="48"/>
      <c r="Q100" s="48"/>
      <c r="R100" s="48"/>
      <c r="S100" s="62"/>
      <c r="T100" s="70" t="str">
        <f t="shared" si="1"/>
        <v/>
      </c>
      <c r="U100" s="30" t="str">
        <f>IF(ISBLANK(Table6[[#This Row],[Toimenpiteen luokka ]]),"",_xlfn.CONCAT(SUBSTITUTE(Table6[[#This Row],[Toimenpiteen luokka ]]," ","_"),"_",V100))</f>
        <v/>
      </c>
      <c r="V100" s="30" t="str">
        <f>IF(ISBLANK(Table6[[#This Row],[Toimenpiteen luokka ]]),"",VLOOKUP(Table6[[#This Row],[Toimenpiteen luokka ]],'Toimenpiteiden luokittelu'!$C$8:$E$21,3,FALSE))</f>
        <v/>
      </c>
      <c r="W100" s="30" t="str">
        <f>IF(ISBLANK(Table6[[#This Row],[Tarkempi luokitus]]),"",VLOOKUP(Table6[[#This Row],[Tarkempi luokitus]],'Toimenpiteiden luokittelu'!$C$24:$D$67,2,FALSE))</f>
        <v/>
      </c>
    </row>
    <row r="101" spans="1:24" s="30" customFormat="1" ht="15.75" x14ac:dyDescent="0.25">
      <c r="A101" s="54"/>
      <c r="B101" s="55"/>
      <c r="C101" s="59"/>
      <c r="D101" s="56"/>
      <c r="E101" s="55"/>
      <c r="F101" s="55"/>
      <c r="G101" s="57"/>
      <c r="H101" s="58"/>
      <c r="I101" s="59"/>
      <c r="J101" s="59"/>
      <c r="K101" s="55"/>
      <c r="L101" s="55"/>
      <c r="M101" s="60" t="str">
        <f>IF(Table6[[#This Row],[KTEK/TEK]]="KTEK",5,IF(Table6[[#This Row],[KTEK/TEK]]="TEK",15,""))</f>
        <v/>
      </c>
      <c r="N101" s="55"/>
      <c r="O101" s="55"/>
      <c r="P101" s="55"/>
      <c r="Q101" s="55"/>
      <c r="R101" s="55"/>
      <c r="S101" s="63"/>
      <c r="T101" s="70" t="str">
        <f t="shared" si="1"/>
        <v/>
      </c>
      <c r="U101" s="30" t="str">
        <f>IF(ISBLANK(Table6[[#This Row],[Toimenpiteen luokka ]]),"",_xlfn.CONCAT(SUBSTITUTE(Table6[[#This Row],[Toimenpiteen luokka ]]," ","_"),"_",V101))</f>
        <v/>
      </c>
      <c r="V101" s="30" t="str">
        <f>IF(ISBLANK(Table6[[#This Row],[Toimenpiteen luokka ]]),"",VLOOKUP(Table6[[#This Row],[Toimenpiteen luokka ]],'Toimenpiteiden luokittelu'!$C$8:$E$21,3,FALSE))</f>
        <v/>
      </c>
      <c r="W101" s="30" t="str">
        <f>IF(ISBLANK(Table6[[#This Row],[Tarkempi luokitus]]),"",VLOOKUP(Table6[[#This Row],[Tarkempi luokitus]],'Toimenpiteiden luokittelu'!$C$24:$D$67,2,FALSE))</f>
        <v/>
      </c>
    </row>
    <row r="102" spans="1:24" ht="15.75" x14ac:dyDescent="0.25">
      <c r="A102" s="47"/>
      <c r="B102" s="48"/>
      <c r="C102" s="52"/>
      <c r="D102" s="49"/>
      <c r="E102" s="48"/>
      <c r="F102" s="48"/>
      <c r="G102" s="50"/>
      <c r="H102" s="51"/>
      <c r="I102" s="52"/>
      <c r="J102" s="52"/>
      <c r="K102" s="48"/>
      <c r="L102" s="48"/>
      <c r="M102" s="53" t="str">
        <f>IF(Table6[[#This Row],[KTEK/TEK]]="KTEK",5,IF(Table6[[#This Row],[KTEK/TEK]]="TEK",15,""))</f>
        <v/>
      </c>
      <c r="N102" s="48"/>
      <c r="O102" s="48"/>
      <c r="P102" s="48"/>
      <c r="Q102" s="48"/>
      <c r="R102" s="48"/>
      <c r="S102" s="62"/>
      <c r="T102" s="70" t="str">
        <f t="shared" si="1"/>
        <v/>
      </c>
      <c r="U102" s="30" t="str">
        <f>IF(ISBLANK(Table6[[#This Row],[Toimenpiteen luokka ]]),"",_xlfn.CONCAT(SUBSTITUTE(Table6[[#This Row],[Toimenpiteen luokka ]]," ","_"),"_",V102))</f>
        <v/>
      </c>
      <c r="V102" s="30" t="str">
        <f>IF(ISBLANK(Table6[[#This Row],[Toimenpiteen luokka ]]),"",VLOOKUP(Table6[[#This Row],[Toimenpiteen luokka ]],'Toimenpiteiden luokittelu'!$C$8:$E$21,3,FALSE))</f>
        <v/>
      </c>
      <c r="W102" s="30" t="str">
        <f>IF(ISBLANK(Table6[[#This Row],[Tarkempi luokitus]]),"",VLOOKUP(Table6[[#This Row],[Tarkempi luokitus]],'Toimenpiteiden luokittelu'!$C$24:$D$67,2,FALSE))</f>
        <v/>
      </c>
    </row>
    <row r="103" spans="1:24" ht="15.75" x14ac:dyDescent="0.25">
      <c r="A103" s="47"/>
      <c r="B103" s="48"/>
      <c r="C103" s="52"/>
      <c r="D103" s="49"/>
      <c r="E103" s="48"/>
      <c r="F103" s="48"/>
      <c r="G103" s="50"/>
      <c r="H103" s="51"/>
      <c r="I103" s="52"/>
      <c r="J103" s="52"/>
      <c r="K103" s="48"/>
      <c r="L103" s="48"/>
      <c r="M103" s="53" t="str">
        <f>IF(Table6[[#This Row],[KTEK/TEK]]="KTEK",5,IF(Table6[[#This Row],[KTEK/TEK]]="TEK",15,""))</f>
        <v/>
      </c>
      <c r="N103" s="48"/>
      <c r="O103" s="48"/>
      <c r="P103" s="48"/>
      <c r="Q103" s="48"/>
      <c r="R103" s="48"/>
      <c r="S103" s="62"/>
      <c r="T103" s="70" t="str">
        <f t="shared" si="1"/>
        <v/>
      </c>
      <c r="U103" s="30" t="str">
        <f>IF(ISBLANK(Table6[[#This Row],[Toimenpiteen luokka ]]),"",_xlfn.CONCAT(SUBSTITUTE(Table6[[#This Row],[Toimenpiteen luokka ]]," ","_"),"_",V103))</f>
        <v/>
      </c>
      <c r="V103" s="30" t="str">
        <f>IF(ISBLANK(Table6[[#This Row],[Toimenpiteen luokka ]]),"",VLOOKUP(Table6[[#This Row],[Toimenpiteen luokka ]],'Toimenpiteiden luokittelu'!$C$8:$E$21,3,FALSE))</f>
        <v/>
      </c>
      <c r="W103" s="30" t="str">
        <f>IF(ISBLANK(Table6[[#This Row],[Tarkempi luokitus]]),"",VLOOKUP(Table6[[#This Row],[Tarkempi luokitus]],'Toimenpiteiden luokittelu'!$C$24:$D$67,2,FALSE))</f>
        <v/>
      </c>
    </row>
    <row r="104" spans="1:24" ht="15.75" x14ac:dyDescent="0.25">
      <c r="A104" s="47"/>
      <c r="B104" s="48"/>
      <c r="C104" s="52"/>
      <c r="D104" s="49"/>
      <c r="E104" s="48"/>
      <c r="F104" s="48"/>
      <c r="G104" s="50"/>
      <c r="H104" s="51"/>
      <c r="I104" s="52"/>
      <c r="J104" s="52"/>
      <c r="K104" s="48"/>
      <c r="L104" s="48"/>
      <c r="M104" s="53" t="str">
        <f>IF(Table6[[#This Row],[KTEK/TEK]]="KTEK",5,IF(Table6[[#This Row],[KTEK/TEK]]="TEK",15,""))</f>
        <v/>
      </c>
      <c r="N104" s="48"/>
      <c r="O104" s="48"/>
      <c r="P104" s="48"/>
      <c r="Q104" s="48"/>
      <c r="R104" s="48"/>
      <c r="S104" s="62"/>
      <c r="T104" s="70" t="str">
        <f t="shared" si="1"/>
        <v/>
      </c>
      <c r="U104" s="30" t="str">
        <f>IF(ISBLANK(Table6[[#This Row],[Toimenpiteen luokka ]]),"",_xlfn.CONCAT(SUBSTITUTE(Table6[[#This Row],[Toimenpiteen luokka ]]," ","_"),"_",V104))</f>
        <v/>
      </c>
      <c r="V104" s="30" t="str">
        <f>IF(ISBLANK(Table6[[#This Row],[Toimenpiteen luokka ]]),"",VLOOKUP(Table6[[#This Row],[Toimenpiteen luokka ]],'Toimenpiteiden luokittelu'!$C$8:$E$21,3,FALSE))</f>
        <v/>
      </c>
      <c r="W104" s="30" t="str">
        <f>IF(ISBLANK(Table6[[#This Row],[Tarkempi luokitus]]),"",VLOOKUP(Table6[[#This Row],[Tarkempi luokitus]],'Toimenpiteiden luokittelu'!$C$24:$D$67,2,FALSE))</f>
        <v/>
      </c>
    </row>
    <row r="105" spans="1:24" ht="15.75" x14ac:dyDescent="0.25">
      <c r="A105" s="47"/>
      <c r="B105" s="48"/>
      <c r="C105" s="52"/>
      <c r="D105" s="49"/>
      <c r="E105" s="48"/>
      <c r="F105" s="48"/>
      <c r="G105" s="50"/>
      <c r="H105" s="51"/>
      <c r="I105" s="52"/>
      <c r="J105" s="52"/>
      <c r="K105" s="48"/>
      <c r="L105" s="48"/>
      <c r="M105" s="53" t="str">
        <f>IF(Table6[[#This Row],[KTEK/TEK]]="KTEK",5,IF(Table6[[#This Row],[KTEK/TEK]]="TEK",15,""))</f>
        <v/>
      </c>
      <c r="N105" s="48"/>
      <c r="O105" s="48"/>
      <c r="P105" s="48"/>
      <c r="Q105" s="48"/>
      <c r="R105" s="48"/>
      <c r="S105" s="62"/>
      <c r="T105" s="70" t="str">
        <f t="shared" si="1"/>
        <v/>
      </c>
      <c r="U105" s="30" t="str">
        <f>IF(ISBLANK(Table6[[#This Row],[Toimenpiteen luokka ]]),"",_xlfn.CONCAT(SUBSTITUTE(Table6[[#This Row],[Toimenpiteen luokka ]]," ","_"),"_",V105))</f>
        <v/>
      </c>
      <c r="V105" s="30" t="str">
        <f>IF(ISBLANK(Table6[[#This Row],[Toimenpiteen luokka ]]),"",VLOOKUP(Table6[[#This Row],[Toimenpiteen luokka ]],'Toimenpiteiden luokittelu'!$C$8:$E$21,3,FALSE))</f>
        <v/>
      </c>
      <c r="W105" s="30" t="str">
        <f>IF(ISBLANK(Table6[[#This Row],[Tarkempi luokitus]]),"",VLOOKUP(Table6[[#This Row],[Tarkempi luokitus]],'Toimenpiteiden luokittelu'!$C$24:$D$67,2,FALSE))</f>
        <v/>
      </c>
    </row>
    <row r="106" spans="1:24" ht="15.75" x14ac:dyDescent="0.25">
      <c r="A106" s="47"/>
      <c r="B106" s="48"/>
      <c r="C106" s="52"/>
      <c r="D106" s="49"/>
      <c r="E106" s="48"/>
      <c r="F106" s="48"/>
      <c r="G106" s="50"/>
      <c r="H106" s="51"/>
      <c r="I106" s="52"/>
      <c r="J106" s="52"/>
      <c r="K106" s="48"/>
      <c r="L106" s="48"/>
      <c r="M106" s="53" t="str">
        <f>IF(Table6[[#This Row],[KTEK/TEK]]="KTEK",5,IF(Table6[[#This Row],[KTEK/TEK]]="TEK",15,""))</f>
        <v/>
      </c>
      <c r="N106" s="48"/>
      <c r="O106" s="48"/>
      <c r="P106" s="48"/>
      <c r="Q106" s="48"/>
      <c r="R106" s="48"/>
      <c r="S106" s="62"/>
      <c r="T106" s="70" t="str">
        <f t="shared" si="1"/>
        <v/>
      </c>
      <c r="U106" s="30" t="str">
        <f>IF(ISBLANK(Table6[[#This Row],[Toimenpiteen luokka ]]),"",_xlfn.CONCAT(SUBSTITUTE(Table6[[#This Row],[Toimenpiteen luokka ]]," ","_"),"_",V106))</f>
        <v/>
      </c>
      <c r="V106" s="30" t="str">
        <f>IF(ISBLANK(Table6[[#This Row],[Toimenpiteen luokka ]]),"",VLOOKUP(Table6[[#This Row],[Toimenpiteen luokka ]],'Toimenpiteiden luokittelu'!$C$8:$E$21,3,FALSE))</f>
        <v/>
      </c>
      <c r="W106" s="30" t="str">
        <f>IF(ISBLANK(Table6[[#This Row],[Tarkempi luokitus]]),"",VLOOKUP(Table6[[#This Row],[Tarkempi luokitus]],'Toimenpiteiden luokittelu'!$C$24:$D$67,2,FALSE))</f>
        <v/>
      </c>
    </row>
    <row r="107" spans="1:24" ht="15.75" x14ac:dyDescent="0.25">
      <c r="A107" s="47"/>
      <c r="B107" s="48"/>
      <c r="C107" s="52"/>
      <c r="D107" s="49"/>
      <c r="E107" s="48"/>
      <c r="F107" s="48"/>
      <c r="G107" s="50"/>
      <c r="H107" s="51"/>
      <c r="I107" s="52"/>
      <c r="J107" s="52"/>
      <c r="K107" s="48"/>
      <c r="L107" s="48"/>
      <c r="M107" s="53" t="str">
        <f>IF(Table6[[#This Row],[KTEK/TEK]]="KTEK",5,IF(Table6[[#This Row],[KTEK/TEK]]="TEK",15,""))</f>
        <v/>
      </c>
      <c r="N107" s="48"/>
      <c r="O107" s="48"/>
      <c r="P107" s="48"/>
      <c r="Q107" s="48"/>
      <c r="R107" s="48"/>
      <c r="S107" s="62"/>
      <c r="T107" s="70" t="str">
        <f t="shared" si="1"/>
        <v/>
      </c>
      <c r="U107" s="30" t="str">
        <f>IF(ISBLANK(Table6[[#This Row],[Toimenpiteen luokka ]]),"",_xlfn.CONCAT(SUBSTITUTE(Table6[[#This Row],[Toimenpiteen luokka ]]," ","_"),"_",V107))</f>
        <v/>
      </c>
      <c r="V107" s="30" t="str">
        <f>IF(ISBLANK(Table6[[#This Row],[Toimenpiteen luokka ]]),"",VLOOKUP(Table6[[#This Row],[Toimenpiteen luokka ]],'Toimenpiteiden luokittelu'!$C$8:$E$21,3,FALSE))</f>
        <v/>
      </c>
      <c r="W107" s="30" t="str">
        <f>IF(ISBLANK(Table6[[#This Row],[Tarkempi luokitus]]),"",VLOOKUP(Table6[[#This Row],[Tarkempi luokitus]],'Toimenpiteiden luokittelu'!$C$24:$D$67,2,FALSE))</f>
        <v/>
      </c>
    </row>
    <row r="108" spans="1:24" ht="15.75" x14ac:dyDescent="0.25">
      <c r="A108" s="47"/>
      <c r="B108" s="48"/>
      <c r="C108" s="52"/>
      <c r="D108" s="49"/>
      <c r="E108" s="48"/>
      <c r="F108" s="48"/>
      <c r="G108" s="50"/>
      <c r="H108" s="51"/>
      <c r="I108" s="52"/>
      <c r="J108" s="52"/>
      <c r="K108" s="48"/>
      <c r="L108" s="48"/>
      <c r="M108" s="53" t="str">
        <f>IF(Table6[[#This Row],[KTEK/TEK]]="KTEK",5,IF(Table6[[#This Row],[KTEK/TEK]]="TEK",15,""))</f>
        <v/>
      </c>
      <c r="N108" s="48"/>
      <c r="O108" s="48"/>
      <c r="P108" s="48"/>
      <c r="Q108" s="48"/>
      <c r="R108" s="48"/>
      <c r="S108" s="62"/>
      <c r="T108" s="70" t="str">
        <f t="shared" si="1"/>
        <v/>
      </c>
      <c r="U108" s="30" t="str">
        <f>IF(ISBLANK(Table6[[#This Row],[Toimenpiteen luokka ]]),"",_xlfn.CONCAT(SUBSTITUTE(Table6[[#This Row],[Toimenpiteen luokka ]]," ","_"),"_",V108))</f>
        <v/>
      </c>
      <c r="V108" s="30" t="str">
        <f>IF(ISBLANK(Table6[[#This Row],[Toimenpiteen luokka ]]),"",VLOOKUP(Table6[[#This Row],[Toimenpiteen luokka ]],'Toimenpiteiden luokittelu'!$C$8:$E$21,3,FALSE))</f>
        <v/>
      </c>
      <c r="W108" s="30" t="str">
        <f>IF(ISBLANK(Table6[[#This Row],[Tarkempi luokitus]]),"",VLOOKUP(Table6[[#This Row],[Tarkempi luokitus]],'Toimenpiteiden luokittelu'!$C$24:$D$67,2,FALSE))</f>
        <v/>
      </c>
    </row>
    <row r="109" spans="1:24" ht="15.75" x14ac:dyDescent="0.25">
      <c r="A109" s="47"/>
      <c r="B109" s="48"/>
      <c r="C109" s="52"/>
      <c r="D109" s="49"/>
      <c r="E109" s="48"/>
      <c r="F109" s="48"/>
      <c r="G109" s="50"/>
      <c r="H109" s="51"/>
      <c r="I109" s="52"/>
      <c r="J109" s="52"/>
      <c r="K109" s="48"/>
      <c r="L109" s="48"/>
      <c r="M109" s="53" t="str">
        <f>IF(Table6[[#This Row],[KTEK/TEK]]="KTEK",5,IF(Table6[[#This Row],[KTEK/TEK]]="TEK",15,""))</f>
        <v/>
      </c>
      <c r="N109" s="48"/>
      <c r="O109" s="48"/>
      <c r="P109" s="48"/>
      <c r="Q109" s="48"/>
      <c r="R109" s="48"/>
      <c r="S109" s="62"/>
      <c r="T109" s="70" t="str">
        <f t="shared" si="1"/>
        <v/>
      </c>
      <c r="U109" s="30" t="str">
        <f>IF(ISBLANK(Table6[[#This Row],[Toimenpiteen luokka ]]),"",_xlfn.CONCAT(SUBSTITUTE(Table6[[#This Row],[Toimenpiteen luokka ]]," ","_"),"_",V109))</f>
        <v/>
      </c>
      <c r="V109" s="30" t="str">
        <f>IF(ISBLANK(Table6[[#This Row],[Toimenpiteen luokka ]]),"",VLOOKUP(Table6[[#This Row],[Toimenpiteen luokka ]],'Toimenpiteiden luokittelu'!$C$8:$E$21,3,FALSE))</f>
        <v/>
      </c>
      <c r="W109" s="30" t="str">
        <f>IF(ISBLANK(Table6[[#This Row],[Tarkempi luokitus]]),"",VLOOKUP(Table6[[#This Row],[Tarkempi luokitus]],'Toimenpiteiden luokittelu'!$C$24:$D$67,2,FALSE))</f>
        <v/>
      </c>
    </row>
    <row r="110" spans="1:24" x14ac:dyDescent="0.25">
      <c r="U110" s="10" t="str">
        <f>IF(F110="","",IF(F110="KTEK",5,IF(F110="TEK",IF(M110="",15,M110),"")))</f>
        <v/>
      </c>
    </row>
    <row r="111" spans="1:24" ht="15.75" x14ac:dyDescent="0.25">
      <c r="X111" s="30"/>
    </row>
  </sheetData>
  <sheetProtection algorithmName="SHA-512" hashValue="PKiX+0Mz/1Fs6BCt+5Mi6OJY2lGNFuROBk50BnzHR+OrmNr5OFoIHg0Re5TDzloKBK8G2kZdAN95lHlyM5H6CQ==" saltValue="PWCv8BZDbmtd2qF2+Wwjrg==" spinCount="100000" sheet="1" objects="1" scenarios="1" formatCells="0" formatColumns="0" sort="0"/>
  <mergeCells count="1">
    <mergeCell ref="I8:J8"/>
  </mergeCells>
  <phoneticPr fontId="16" type="noConversion"/>
  <conditionalFormatting sqref="I10:J109">
    <cfRule type="expression" dxfId="0" priority="1">
      <formula>INDIRECT("'Ohje'!$B$6")="Energia-ala muu"</formula>
    </cfRule>
  </conditionalFormatting>
  <dataValidations count="18">
    <dataValidation type="list" allowBlank="1" showInputMessage="1" showErrorMessage="1" errorTitle="Virheellinen arvo" error="Valitse annetuista arvoista (KTEK tai TEK)" sqref="F10:F109" xr:uid="{034F9221-CB52-45BE-AF57-B387D6294617}">
      <formula1>KTEK_TEK</formula1>
    </dataValidation>
    <dataValidation type="list" allowBlank="1" showInputMessage="1" showErrorMessage="1" errorTitle="Virheellinen arvo" error="Valitse annetuista arvoista (T, P, H tai E)" sqref="K10:K109" xr:uid="{BF5CF993-2C0F-423B-841A-A64B96359B2C}">
      <formula1>Toteutusvaihe</formula1>
    </dataValidation>
    <dataValidation operator="lessThan" allowBlank="1" showInputMessage="1" showErrorMessage="1" sqref="A10:A109" xr:uid="{CF79A1C6-4FAB-4CE7-B0C0-5F999108C443}"/>
    <dataValidation type="textLength" operator="lessThanOrEqual" allowBlank="1" showInputMessage="1" showErrorMessage="1" error="Kentän maksimipituus on 255 merkkiä" sqref="E10:E109 C10:C109" xr:uid="{ACC0F0A4-4963-4D68-8FF2-3323D854B806}">
      <formula1>255</formula1>
    </dataValidation>
    <dataValidation type="decimal" operator="greaterThanOrEqual" allowBlank="1" showInputMessage="1" showErrorMessage="1" errorTitle="Virheellinen arvo" error="Ilmoita takaisinmaksuaika lukuna" sqref="H10:H109" xr:uid="{08DD96DB-88CD-475C-A5D7-D51590A63154}">
      <formula1>0</formula1>
    </dataValidation>
    <dataValidation type="whole" operator="greaterThanOrEqual" allowBlank="1" showInputMessage="1" showErrorMessage="1" errorTitle="Virheellinen arvo" error="Ilmoita investointi kokonaislukuna" sqref="G10:G109" xr:uid="{5BBF93C8-9D57-4F0D-90F2-3EEA0D1B7F65}">
      <formula1>0</formula1>
    </dataValidation>
    <dataValidation allowBlank="1" showInputMessage="1" showErrorMessage="1" error="Valitse toimenpideluokka annetuista vaihtoehdoista" prompt="Valitse toimenpideluokka annetuista arvoista. _x000a__x000a_HUOM! tarkasta solusta D3 toimialavalinta, valittu toimiala vaikuttaa valitttavana oleviin toimenpideluokkiin. Toimialan voi tarvittaessa vaihtaa &quot;LUE TÄMÄ&quot; välilehdellä." sqref="V10:W101 X110:X111 V102:V109 W102:W110" xr:uid="{8446C23B-8289-4C1D-829F-598EB0F4408F}"/>
    <dataValidation type="list" allowBlank="1" showInputMessage="1" showErrorMessage="1" error="Valitse annetuista arvoista (Kyllä tai Ei)" sqref="S10:S109" xr:uid="{1162119D-F040-4166-8B2F-AC798A156074}">
      <formula1>Kylla_ei</formula1>
    </dataValidation>
    <dataValidation type="list" allowBlank="1" showInputMessage="1" showErrorMessage="1" errorTitle="Virheellinen arvo" error="Valitse toimenpideluokka annetuista vaihtoehdoista" sqref="P10:P109" xr:uid="{C1498B7C-8908-46B2-AAE0-62E216C55213}">
      <formula1>Energiantuotanto</formula1>
    </dataValidation>
    <dataValidation type="whole" allowBlank="1" showInputMessage="1" showErrorMessage="1" errorTitle="Virheellinen arvo" error="Vuosi neljällä numerolla 2026-2035" sqref="D10:D109" xr:uid="{0B037F6E-EB36-4C4E-8956-C9FD6BE9C19C}">
      <formula1>2026</formula1>
      <formula2>2035</formula2>
    </dataValidation>
    <dataValidation type="list" allowBlank="1" showInputMessage="1" showErrorMessage="1" sqref="Q10:Q109" xr:uid="{6E2AD220-9359-4BF1-9085-6434C9376058}">
      <formula1>INDIRECT(U10)</formula1>
    </dataValidation>
    <dataValidation type="custom" allowBlank="1" showInputMessage="1" showErrorMessage="1" errorTitle="Virheellinen arvo" error="Elinikä annetaan vuosissa ja sen tulee olla numero 0-150 välillä._x000a__x000a_Huomioi, että Käyttöteknisen (KTEK) toimenpiteen elinikä on aina 5 vuotta._x000a_" sqref="M10:M109" xr:uid="{ADBEDC87-6CC0-4408-BC9B-FB342B9FC81C}">
      <formula1>IF($F10="KTEK",M10=5,OR(M10="",AND(ISNUMBER(M10),M10&gt;=0,M10&lt;=150)))</formula1>
    </dataValidation>
    <dataValidation type="textLength" operator="lessThanOrEqual" allowBlank="1" showInputMessage="1" showErrorMessage="1" error="Kentän maksimipituus on 5 000 merkkiä." sqref="R10:R109" xr:uid="{06E92E6B-F9AF-4AC7-B6BA-E5436E9022AE}">
      <formula1>5000</formula1>
    </dataValidation>
    <dataValidation type="list" allowBlank="1" showInputMessage="1" showErrorMessage="1" sqref="X110:X111 W10:W109" xr:uid="{3C26255D-4C95-4090-9CD2-BE43AC0B78A1}">
      <formula1>INDIRECT(V10)</formula1>
    </dataValidation>
    <dataValidation type="decimal" operator="greaterThanOrEqual" allowBlank="1" showInputMessage="1" showErrorMessage="1" errorTitle="Virheellinen arvo" error="Syötä säästövaikutus lukuna" sqref="J10:J109" xr:uid="{FA578CAE-9967-4998-9604-292218720115}">
      <formula1>-1000000000</formula1>
    </dataValidation>
    <dataValidation type="custom" allowBlank="1" showInputMessage="1" showErrorMessage="1" error="Elinikä annetaan vuosissa ja sen tulee olla numero 0-150 välillä._x000a__x000a_Huomioi, että_x000a_Käyttöteknisen (KTEK) toimenpiteen elinikä on aina 5 vuotta." promptTitle="Toimenpiteen elinikä" prompt="Käyttöteknisen toimenpiteen elinikä on aina 5 vuotta. Teknisen toimenpiteen oletuselinikä on 15 vuotta, voit halutessasi muokata tietoa._x000a__x000a_Elinikä kertoo kuinka pitkään toimenpide tuottaa säästöä." sqref="T10:T109" xr:uid="{36265BBB-1B05-4AF1-BDF6-5E0ABED7C918}">
      <formula1>IF($F10="KTEK",L10=5,OR(L10="",AND(ISNUMBER(L10),L10&gt;=0,L10&lt;=150)))</formula1>
    </dataValidation>
    <dataValidation type="decimal" operator="greaterThanOrEqual" allowBlank="1" showInputMessage="1" showErrorMessage="1" errorTitle="Virheeellinen arvo" error="Syötä säästövaikutus lukuna" sqref="I10:I109" xr:uid="{77629EEF-11D7-4A84-8BD8-40BE6809BA66}">
      <formula1>-1000000000</formula1>
    </dataValidation>
    <dataValidation type="whole" operator="greaterThanOrEqual" allowBlank="1" showInputMessage="1" showErrorMessage="1" error="Valitse annetuista arvoista (Kyllä tai Ei)" sqref="T10:T109" xr:uid="{34692495-D64D-4B7C-B9CB-703A4B19C0AD}">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Virheellinen arvo" error="Valitse annetuista arvoista (Kyllä tai Ei)" xr:uid="{BAD81EF7-4D87-48A3-98DC-B3134C56D484}">
          <x14:formula1>
            <xm:f>'Toimenpiteiden luokittelu'!$M$7:$M$8</xm:f>
          </x14:formula1>
          <xm:sqref>N10:O109</xm:sqref>
        </x14:dataValidation>
        <x14:dataValidation type="list" allowBlank="1" showInputMessage="1" showErrorMessage="1" errorTitle="Virheellinen arvo" error="Valitse toteutusvuosi avautuvasta valikosta._x000a__x000a_Toteutusvuosi voi olla vain sopimuskaudella (2026-2035)" xr:uid="{AD73BD40-E746-42BC-822E-472E741371A1}">
          <x14:formula1>
            <xm:f>'Toimenpiteiden luokittelu'!$K$7:$K$16</xm:f>
          </x14:formula1>
          <xm:sqref>L10:L109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60"/>
  <sheetViews>
    <sheetView topLeftCell="D1" zoomScale="85" zoomScaleNormal="85" workbookViewId="0">
      <selection activeCell="B20" sqref="B20"/>
    </sheetView>
  </sheetViews>
  <sheetFormatPr defaultColWidth="9.140625" defaultRowHeight="15" x14ac:dyDescent="0.25"/>
  <cols>
    <col min="1" max="1" width="4.42578125" style="1" customWidth="1"/>
    <col min="2" max="2" width="36.28515625" style="1" customWidth="1"/>
    <col min="3" max="3" width="42" style="1" customWidth="1"/>
    <col min="4" max="4" width="20.7109375" style="1" customWidth="1"/>
    <col min="5" max="5" width="10.28515625" style="1" customWidth="1"/>
    <col min="6" max="6" width="30.7109375" style="1" bestFit="1" customWidth="1"/>
    <col min="7" max="7" width="29.28515625" style="1" bestFit="1" customWidth="1"/>
    <col min="8" max="8" width="17.7109375" style="1" customWidth="1"/>
    <col min="9" max="9" width="26.5703125" style="1" customWidth="1"/>
    <col min="10" max="10" width="32.5703125" style="1" bestFit="1" customWidth="1"/>
    <col min="11" max="11" width="33.5703125" style="1" bestFit="1" customWidth="1"/>
    <col min="12" max="12" width="24.28515625" style="1" customWidth="1"/>
    <col min="13" max="13" width="20.5703125" style="1" bestFit="1" customWidth="1"/>
    <col min="14" max="14" width="21.140625" style="1" customWidth="1"/>
    <col min="15" max="15" width="18.140625" style="19" bestFit="1" customWidth="1"/>
    <col min="16" max="16" width="16.7109375" style="1" customWidth="1"/>
    <col min="17" max="17" width="10" style="1" bestFit="1" customWidth="1"/>
    <col min="18" max="18" width="12.140625" style="1" bestFit="1" customWidth="1"/>
    <col min="19" max="19" width="30.7109375" style="1" bestFit="1" customWidth="1"/>
    <col min="20" max="21" width="9.140625" style="1"/>
    <col min="22" max="22" width="12.140625" style="1" bestFit="1" customWidth="1"/>
    <col min="23" max="23" width="18.28515625" style="1" bestFit="1" customWidth="1"/>
    <col min="24" max="24" width="8.140625" style="1" bestFit="1" customWidth="1"/>
    <col min="25" max="25" width="9.140625" style="1"/>
    <col min="26" max="26" width="32" style="1" bestFit="1" customWidth="1"/>
    <col min="27" max="27" width="17.7109375" style="1" bestFit="1" customWidth="1"/>
    <col min="28" max="29" width="9.140625" style="1"/>
    <col min="30" max="30" width="32.28515625" style="1" bestFit="1" customWidth="1"/>
    <col min="31" max="31" width="20.28515625" style="1" customWidth="1"/>
    <col min="32" max="34" width="9.140625" style="1"/>
    <col min="35" max="35" width="16.7109375" style="1" bestFit="1" customWidth="1"/>
    <col min="36" max="38" width="9.140625" style="1"/>
    <col min="39" max="39" width="33.5703125" style="1" bestFit="1" customWidth="1"/>
    <col min="40" max="41" width="9.140625" style="1"/>
    <col min="42" max="42" width="12.140625" style="1" bestFit="1" customWidth="1"/>
    <col min="43" max="43" width="28.140625" style="1" bestFit="1" customWidth="1"/>
    <col min="44" max="46" width="9.140625" style="1"/>
    <col min="47" max="47" width="26.5703125" style="1" bestFit="1" customWidth="1"/>
    <col min="48" max="50" width="9.140625" style="1"/>
    <col min="51" max="51" width="21.5703125" style="1" bestFit="1" customWidth="1"/>
    <col min="52" max="52" width="6.28515625" style="1" bestFit="1" customWidth="1"/>
    <col min="53" max="53" width="9.140625" style="1"/>
    <col min="54" max="54" width="12.140625" style="1" bestFit="1" customWidth="1"/>
    <col min="55" max="55" width="17.5703125" style="1" bestFit="1" customWidth="1"/>
    <col min="56" max="16384" width="9.140625" style="1"/>
  </cols>
  <sheetData>
    <row r="1" spans="1:19" x14ac:dyDescent="0.25">
      <c r="A1" s="1" t="str">
        <f>Toimenpiteet!A1</f>
        <v>Toimenpiteiden siirtotiedosto, Energiatehokkuussopimukset 2026-2035</v>
      </c>
      <c r="F1" s="2"/>
      <c r="G1" s="2"/>
      <c r="H1" s="2"/>
      <c r="I1" s="2"/>
      <c r="J1" s="2"/>
      <c r="K1" s="2"/>
      <c r="L1" s="2"/>
      <c r="M1" s="2"/>
      <c r="N1" s="2"/>
      <c r="O1" s="20"/>
      <c r="P1" s="2"/>
      <c r="Q1" s="2"/>
    </row>
    <row r="2" spans="1:19" x14ac:dyDescent="0.25">
      <c r="A2" s="1" t="e">
        <f>#REF!</f>
        <v>#REF!</v>
      </c>
    </row>
    <row r="3" spans="1:19" ht="18.75" x14ac:dyDescent="0.3">
      <c r="A3" s="34" t="s">
        <v>87</v>
      </c>
    </row>
    <row r="4" spans="1:19" x14ac:dyDescent="0.25">
      <c r="C4" s="3" t="s">
        <v>26</v>
      </c>
    </row>
    <row r="5" spans="1:19" x14ac:dyDescent="0.25">
      <c r="C5" s="3"/>
    </row>
    <row r="6" spans="1:19" x14ac:dyDescent="0.25">
      <c r="C6" s="3" t="s">
        <v>70</v>
      </c>
      <c r="G6" s="1" t="s">
        <v>27</v>
      </c>
      <c r="I6" s="1" t="s">
        <v>22</v>
      </c>
      <c r="K6" s="17" t="s">
        <v>23</v>
      </c>
      <c r="M6" s="1" t="s">
        <v>28</v>
      </c>
      <c r="O6" s="19" t="s">
        <v>29</v>
      </c>
      <c r="Q6" s="1" t="s">
        <v>29</v>
      </c>
      <c r="R6" s="1" t="s">
        <v>30</v>
      </c>
      <c r="S6" s="1" t="s">
        <v>31</v>
      </c>
    </row>
    <row r="7" spans="1:19" x14ac:dyDescent="0.25">
      <c r="G7" s="1" t="s">
        <v>2</v>
      </c>
      <c r="I7" s="1" t="s">
        <v>16</v>
      </c>
      <c r="K7" s="1">
        <v>2026</v>
      </c>
      <c r="M7" s="1" t="s">
        <v>32</v>
      </c>
      <c r="O7" s="19" t="s">
        <v>70</v>
      </c>
      <c r="Q7" s="1" t="s">
        <v>70</v>
      </c>
      <c r="R7" s="1" t="s">
        <v>70</v>
      </c>
      <c r="S7" s="1" t="s">
        <v>1</v>
      </c>
    </row>
    <row r="8" spans="1:19" x14ac:dyDescent="0.25">
      <c r="B8" s="2" t="s">
        <v>33</v>
      </c>
      <c r="C8" t="s">
        <v>1</v>
      </c>
      <c r="D8" s="3" t="s">
        <v>31</v>
      </c>
      <c r="E8" s="3" t="s">
        <v>60</v>
      </c>
      <c r="G8" s="1" t="s">
        <v>3</v>
      </c>
      <c r="I8" s="1" t="s">
        <v>34</v>
      </c>
      <c r="K8" s="1">
        <v>2027</v>
      </c>
      <c r="M8" s="1" t="s">
        <v>35</v>
      </c>
      <c r="Q8" s="1" t="s">
        <v>70</v>
      </c>
      <c r="R8" s="1" t="s">
        <v>70</v>
      </c>
      <c r="S8" t="s">
        <v>204</v>
      </c>
    </row>
    <row r="9" spans="1:19" x14ac:dyDescent="0.25">
      <c r="B9" s="1" t="str">
        <f>CONCATENATE(C$6,"_",EnergiaAlaET[[#This Row],[Energiantuotanto]])</f>
        <v>Energia-ala_</v>
      </c>
      <c r="C9"/>
      <c r="D9"/>
      <c r="E9" s="18"/>
      <c r="I9" s="1" t="s">
        <v>36</v>
      </c>
      <c r="K9" s="1">
        <v>2028</v>
      </c>
    </row>
    <row r="10" spans="1:19" x14ac:dyDescent="0.25">
      <c r="B10" s="1" t="str">
        <f>CONCATENATE(C$6,"_",EnergiaAlaET[[#This Row],[Energiantuotanto]])</f>
        <v>Energia-ala_Järjestelmätason tehokkuus</v>
      </c>
      <c r="C10" s="1" t="s">
        <v>44</v>
      </c>
      <c r="D10" s="1" t="s">
        <v>45</v>
      </c>
      <c r="E10" s="14" t="s">
        <v>93</v>
      </c>
      <c r="I10" s="1" t="s">
        <v>37</v>
      </c>
      <c r="K10" s="1">
        <v>2029</v>
      </c>
    </row>
    <row r="11" spans="1:19" x14ac:dyDescent="0.25">
      <c r="B11" s="1" t="str">
        <f>CONCATENATE(C$6,"_",EnergiaAlaET[[#This Row],[Energiantuotanto]])</f>
        <v>Energia-ala_Kulutuspään ratkaisu</v>
      </c>
      <c r="C11" s="1" t="s">
        <v>46</v>
      </c>
      <c r="D11" s="1" t="s">
        <v>47</v>
      </c>
      <c r="E11" s="14" t="s">
        <v>94</v>
      </c>
      <c r="K11" s="1">
        <v>2030</v>
      </c>
    </row>
    <row r="12" spans="1:19" x14ac:dyDescent="0.25">
      <c r="B12" s="1" t="str">
        <f>CONCATENATE(C$6,"_",EnergiaAlaET[[#This Row],[Energiantuotanto]])</f>
        <v>Energia-ala_Uusi energialähde</v>
      </c>
      <c r="C12" s="1" t="s">
        <v>42</v>
      </c>
      <c r="D12" s="1" t="s">
        <v>43</v>
      </c>
      <c r="E12" s="14" t="s">
        <v>95</v>
      </c>
      <c r="K12" s="1">
        <v>2031</v>
      </c>
    </row>
    <row r="13" spans="1:19" x14ac:dyDescent="0.25">
      <c r="B13" s="1" t="str">
        <f>CONCATENATE(C$6,"_",EnergiaAlaET[[#This Row],[Energiantuotanto]])</f>
        <v>Energia-ala_Tuotantolaitoksen tehokkuus</v>
      </c>
      <c r="C13" s="1" t="s">
        <v>40</v>
      </c>
      <c r="D13" s="1" t="s">
        <v>41</v>
      </c>
      <c r="E13" s="14" t="s">
        <v>96</v>
      </c>
      <c r="K13" s="1">
        <v>2032</v>
      </c>
    </row>
    <row r="14" spans="1:19" x14ac:dyDescent="0.25">
      <c r="B14" s="1" t="str">
        <f>CONCATENATE(C$6,"_",EnergiaAlaET[[#This Row],[Energiantuotanto]])</f>
        <v>Energia-ala_Muu</v>
      </c>
      <c r="C14" s="1" t="s">
        <v>38</v>
      </c>
      <c r="D14" s="1" t="s">
        <v>39</v>
      </c>
      <c r="E14" s="14" t="s">
        <v>97</v>
      </c>
      <c r="K14" s="1">
        <v>2033</v>
      </c>
    </row>
    <row r="15" spans="1:19" x14ac:dyDescent="0.25">
      <c r="B15" s="2" t="s">
        <v>33</v>
      </c>
      <c r="C15" t="s">
        <v>204</v>
      </c>
      <c r="D15" s="3" t="s">
        <v>31</v>
      </c>
      <c r="E15" s="3" t="s">
        <v>60</v>
      </c>
      <c r="K15" s="1">
        <v>2034</v>
      </c>
    </row>
    <row r="16" spans="1:19" x14ac:dyDescent="0.25">
      <c r="B16" s="1" t="str">
        <f>CONCATENATE(C$6,"_",EnergiaAlaEP[[#This Row],[Energia-ala muu]])</f>
        <v>Energia-ala_</v>
      </c>
      <c r="C16"/>
      <c r="D16"/>
      <c r="E16" s="18"/>
      <c r="K16" s="1">
        <v>2035</v>
      </c>
    </row>
    <row r="17" spans="2:19" x14ac:dyDescent="0.25">
      <c r="B17" s="1" t="str">
        <f>CONCATENATE(C$6,"_",EnergiaAlaEP[[#This Row],[Energia-ala muu]])</f>
        <v>Energia-ala_Asiakastoiminnot</v>
      </c>
      <c r="C17" s="1" t="s">
        <v>54</v>
      </c>
      <c r="D17" s="1" t="s">
        <v>55</v>
      </c>
      <c r="E17" s="14" t="s">
        <v>98</v>
      </c>
      <c r="S17"/>
    </row>
    <row r="18" spans="2:19" x14ac:dyDescent="0.25">
      <c r="B18" s="1" t="str">
        <f>CONCATENATE(C$6,"_",EnergiaAlaEP[[#This Row],[Energia-ala muu]])</f>
        <v>Energia-ala_Verkon käyttö</v>
      </c>
      <c r="C18" s="1" t="s">
        <v>52</v>
      </c>
      <c r="D18" s="1" t="s">
        <v>53</v>
      </c>
      <c r="E18" s="14" t="s">
        <v>142</v>
      </c>
    </row>
    <row r="19" spans="2:19" x14ac:dyDescent="0.25">
      <c r="B19" s="1" t="str">
        <f>CONCATENATE(C$6,"_",EnergiaAlaEP[[#This Row],[Energia-ala muu]])</f>
        <v>Energia-ala_Verkon rakentaminen ja kunnossapito</v>
      </c>
      <c r="C19" s="1" t="s">
        <v>50</v>
      </c>
      <c r="D19" s="1" t="s">
        <v>51</v>
      </c>
      <c r="E19" s="14" t="s">
        <v>143</v>
      </c>
    </row>
    <row r="20" spans="2:19" x14ac:dyDescent="0.25">
      <c r="B20" s="1" t="str">
        <f>CONCATENATE(C$6,"_",EnergiaAlaEP[[#This Row],[Energia-ala muu]])</f>
        <v>Energia-ala_Verkon suunnittelu</v>
      </c>
      <c r="C20" s="1" t="s">
        <v>48</v>
      </c>
      <c r="D20" s="1" t="s">
        <v>49</v>
      </c>
      <c r="E20" s="14" t="s">
        <v>144</v>
      </c>
    </row>
    <row r="21" spans="2:19" x14ac:dyDescent="0.25">
      <c r="B21" s="1" t="str">
        <f>CONCATENATE(C$6,"_",EnergiaAlaEP[[#This Row],[Energia-ala muu]])</f>
        <v>Energia-ala_Muu oma toiminta</v>
      </c>
      <c r="C21" s="1" t="s">
        <v>56</v>
      </c>
      <c r="D21" s="1" t="s">
        <v>39</v>
      </c>
      <c r="E21" s="14" t="s">
        <v>145</v>
      </c>
    </row>
    <row r="23" spans="2:19" x14ac:dyDescent="0.25">
      <c r="B23" s="3" t="s">
        <v>99</v>
      </c>
      <c r="C23" s="3"/>
    </row>
    <row r="24" spans="2:19" x14ac:dyDescent="0.25">
      <c r="B24" s="2" t="s">
        <v>33</v>
      </c>
      <c r="C24" s="37" t="s">
        <v>44</v>
      </c>
      <c r="D24" s="35" t="s">
        <v>31</v>
      </c>
    </row>
    <row r="25" spans="2:19" x14ac:dyDescent="0.25">
      <c r="B25" s="1" t="str">
        <f>CONCATENATE($C$24,"_",C25)</f>
        <v>Järjestelmätason tehokkuus_Järjestelmätason optimointi</v>
      </c>
      <c r="C25" s="36" t="s">
        <v>100</v>
      </c>
      <c r="D25" s="18" t="s">
        <v>118</v>
      </c>
      <c r="E25" s="3"/>
    </row>
    <row r="26" spans="2:19" x14ac:dyDescent="0.25">
      <c r="B26" s="1" t="str">
        <f>CONCATENATE($C$24,"_",C26)</f>
        <v>Järjestelmätason tehokkuus_Lämpö ja jäähdytysvarastot</v>
      </c>
      <c r="C26" s="36" t="s">
        <v>101</v>
      </c>
      <c r="D26" s="38" t="s">
        <v>119</v>
      </c>
      <c r="E26" s="14"/>
    </row>
    <row r="27" spans="2:19" x14ac:dyDescent="0.25">
      <c r="B27" s="1" t="str">
        <f>CONCATENATE($C$24,"_",C27)</f>
        <v>Järjestelmätason tehokkuus_Sähköakku</v>
      </c>
      <c r="C27" s="36" t="s">
        <v>102</v>
      </c>
      <c r="D27" s="18" t="s">
        <v>120</v>
      </c>
      <c r="E27" s="14"/>
    </row>
    <row r="28" spans="2:19" x14ac:dyDescent="0.25">
      <c r="B28" s="1" t="str">
        <f>CONCATENATE($C$24,"_",C28)</f>
        <v>Järjestelmätason tehokkuus_Muu</v>
      </c>
      <c r="C28" s="36" t="s">
        <v>38</v>
      </c>
      <c r="D28" s="18" t="s">
        <v>121</v>
      </c>
      <c r="E28" s="14"/>
    </row>
    <row r="29" spans="2:19" x14ac:dyDescent="0.25">
      <c r="C29" s="37" t="s">
        <v>46</v>
      </c>
      <c r="D29" s="35" t="s">
        <v>31</v>
      </c>
      <c r="E29" s="14"/>
    </row>
    <row r="30" spans="2:19" x14ac:dyDescent="0.25">
      <c r="B30" s="1" t="str">
        <f>CONCATENATE($C$29,"_",C30)</f>
        <v>Kulutuspään ratkaisu_Kulutusjousto</v>
      </c>
      <c r="C30" s="36" t="s">
        <v>103</v>
      </c>
      <c r="D30" s="14" t="s">
        <v>122</v>
      </c>
      <c r="E30" s="14"/>
    </row>
    <row r="31" spans="2:19" x14ac:dyDescent="0.25">
      <c r="B31" s="1" t="str">
        <f>CONCATENATE($C$29,"_",C31)</f>
        <v>Kulutuspään ratkaisu_Muu</v>
      </c>
      <c r="C31" s="36" t="s">
        <v>38</v>
      </c>
      <c r="D31" s="14" t="s">
        <v>123</v>
      </c>
      <c r="E31" s="14"/>
    </row>
    <row r="32" spans="2:19" x14ac:dyDescent="0.25">
      <c r="C32" s="37" t="s">
        <v>42</v>
      </c>
      <c r="D32" s="35" t="s">
        <v>31</v>
      </c>
      <c r="E32" s="14"/>
    </row>
    <row r="33" spans="2:5" x14ac:dyDescent="0.25">
      <c r="B33" s="1" t="str">
        <f>CONCATENATE($C$32,"_",C33)</f>
        <v>Uusi energialähde_Uusiutuva energialähde</v>
      </c>
      <c r="C33" s="36" t="s">
        <v>104</v>
      </c>
      <c r="D33" s="18" t="s">
        <v>125</v>
      </c>
      <c r="E33" s="14"/>
    </row>
    <row r="34" spans="2:5" x14ac:dyDescent="0.25">
      <c r="B34" s="1" t="str">
        <f>CONCATENATE($C$32,"_",C34)</f>
        <v>Uusi energialähde_Vastaanotetun hukkalämmön hyödyntäminen</v>
      </c>
      <c r="C34" s="36" t="s">
        <v>105</v>
      </c>
      <c r="D34" s="14" t="s">
        <v>126</v>
      </c>
      <c r="E34" s="14"/>
    </row>
    <row r="35" spans="2:5" x14ac:dyDescent="0.25">
      <c r="B35" s="1" t="str">
        <f>CONCATENATE($C$32,"_",C35)</f>
        <v>Uusi energialähde_Muu</v>
      </c>
      <c r="C35" s="36" t="s">
        <v>38</v>
      </c>
      <c r="D35" s="14" t="s">
        <v>124</v>
      </c>
      <c r="E35" s="14"/>
    </row>
    <row r="36" spans="2:5" x14ac:dyDescent="0.25">
      <c r="C36" s="37" t="s">
        <v>40</v>
      </c>
      <c r="D36" s="35" t="s">
        <v>31</v>
      </c>
      <c r="E36" s="18"/>
    </row>
    <row r="37" spans="2:5" x14ac:dyDescent="0.25">
      <c r="B37" s="1" t="str">
        <f>CONCATENATE($C$36,"_",C37)</f>
        <v>Tuotantolaitoksen tehokkuus_Tuotannon uudistaminen</v>
      </c>
      <c r="C37" s="36" t="s">
        <v>106</v>
      </c>
      <c r="D37" s="14" t="s">
        <v>127</v>
      </c>
      <c r="E37" s="14"/>
    </row>
    <row r="38" spans="2:5" x14ac:dyDescent="0.25">
      <c r="B38" s="1" t="str">
        <f>CONCATENATE($C$36,"_",C38)</f>
        <v>Tuotantolaitoksen tehokkuus_Tuotannon tehostaminen</v>
      </c>
      <c r="C38" s="36" t="s">
        <v>107</v>
      </c>
      <c r="D38" s="14" t="s">
        <v>128</v>
      </c>
    </row>
    <row r="39" spans="2:5" x14ac:dyDescent="0.25">
      <c r="B39" s="1" t="str">
        <f>CONCATENATE($C$36,"_",C39)</f>
        <v>Tuotantolaitoksen tehokkuus_Muu</v>
      </c>
      <c r="C39" s="36" t="s">
        <v>38</v>
      </c>
      <c r="D39" s="14" t="s">
        <v>129</v>
      </c>
    </row>
    <row r="40" spans="2:5" x14ac:dyDescent="0.25">
      <c r="C40" s="37" t="s">
        <v>38</v>
      </c>
      <c r="D40" s="35" t="s">
        <v>31</v>
      </c>
      <c r="E40" s="3"/>
    </row>
    <row r="41" spans="2:5" x14ac:dyDescent="0.25">
      <c r="B41" s="1" t="str">
        <f>CONCATENATE($C$40,"_",C41)</f>
        <v>Muu_Ajoneuvot</v>
      </c>
      <c r="C41" s="36" t="s">
        <v>108</v>
      </c>
      <c r="D41" s="38" t="s">
        <v>73</v>
      </c>
      <c r="E41" s="14"/>
    </row>
    <row r="42" spans="2:5" x14ac:dyDescent="0.25">
      <c r="B42" s="1" t="str">
        <f>CONCATENATE($C$40,"_",C42)</f>
        <v>Muu_Muu</v>
      </c>
      <c r="C42" s="36" t="s">
        <v>38</v>
      </c>
      <c r="D42" s="18" t="s">
        <v>74</v>
      </c>
      <c r="E42" s="14"/>
    </row>
    <row r="43" spans="2:5" x14ac:dyDescent="0.25">
      <c r="C43" s="37" t="s">
        <v>54</v>
      </c>
      <c r="D43" s="35" t="s">
        <v>31</v>
      </c>
      <c r="E43" s="14"/>
    </row>
    <row r="44" spans="2:5" x14ac:dyDescent="0.25">
      <c r="B44" s="1" t="str">
        <f>CONCATENATE($C$43,"_",C44)</f>
        <v>Asiakastoiminnot_Kulutusjousto</v>
      </c>
      <c r="C44" s="36" t="s">
        <v>103</v>
      </c>
      <c r="D44" s="14" t="s">
        <v>75</v>
      </c>
      <c r="E44" s="14"/>
    </row>
    <row r="45" spans="2:5" x14ac:dyDescent="0.25">
      <c r="B45" s="1" t="str">
        <f>CONCATENATE($C$43,"_",C45)</f>
        <v>Asiakastoiminnot_Kaukolämpölaitteet</v>
      </c>
      <c r="C45" s="36" t="s">
        <v>109</v>
      </c>
      <c r="D45" s="14" t="s">
        <v>76</v>
      </c>
      <c r="E45" s="14"/>
    </row>
    <row r="46" spans="2:5" x14ac:dyDescent="0.25">
      <c r="B46" s="1" t="str">
        <f>CONCATENATE($C$43,"_",C46)</f>
        <v>Asiakastoiminnot_Muu</v>
      </c>
      <c r="C46" s="36" t="s">
        <v>38</v>
      </c>
      <c r="D46" s="18" t="s">
        <v>77</v>
      </c>
      <c r="E46" s="14"/>
    </row>
    <row r="47" spans="2:5" x14ac:dyDescent="0.25">
      <c r="C47" s="37" t="s">
        <v>52</v>
      </c>
      <c r="D47" s="35" t="s">
        <v>31</v>
      </c>
      <c r="E47" s="14"/>
    </row>
    <row r="48" spans="2:5" x14ac:dyDescent="0.25">
      <c r="B48" s="1" t="str">
        <f>CONCATENATE($C$47,"_",C48)</f>
        <v>Verkon käyttö_Lämpöhäviöiden ja vuotojen vähentäminen</v>
      </c>
      <c r="C48" s="36" t="s">
        <v>110</v>
      </c>
      <c r="D48" s="14" t="s">
        <v>131</v>
      </c>
      <c r="E48" s="14"/>
    </row>
    <row r="49" spans="2:5" x14ac:dyDescent="0.25">
      <c r="B49" s="1" t="str">
        <f>CONCATENATE($C$47,"_",C49)</f>
        <v>Verkon käyttö_Pumppaus</v>
      </c>
      <c r="C49" s="36" t="s">
        <v>111</v>
      </c>
      <c r="D49" s="14" t="s">
        <v>132</v>
      </c>
      <c r="E49" s="14"/>
    </row>
    <row r="50" spans="2:5" x14ac:dyDescent="0.25">
      <c r="B50" s="1" t="str">
        <f>CONCATENATE($C$47,"_",C50)</f>
        <v>Verkon käyttö_Sähköhaviöiden optimointi</v>
      </c>
      <c r="C50" s="36" t="s">
        <v>112</v>
      </c>
      <c r="D50" s="14" t="s">
        <v>133</v>
      </c>
      <c r="E50" s="18"/>
    </row>
    <row r="51" spans="2:5" x14ac:dyDescent="0.25">
      <c r="B51" s="1" t="str">
        <f>CONCATENATE($C$47,"_",C51)</f>
        <v>Verkon käyttö_Muu</v>
      </c>
      <c r="C51" s="36" t="s">
        <v>38</v>
      </c>
      <c r="D51" s="14" t="s">
        <v>134</v>
      </c>
      <c r="E51" s="14"/>
    </row>
    <row r="52" spans="2:5" x14ac:dyDescent="0.25">
      <c r="C52" s="37" t="s">
        <v>50</v>
      </c>
      <c r="D52" s="35" t="s">
        <v>31</v>
      </c>
      <c r="E52" s="14"/>
    </row>
    <row r="53" spans="2:5" x14ac:dyDescent="0.25">
      <c r="B53" s="1" t="str">
        <f t="shared" ref="B53:B58" si="0">CONCATENATE($C$52,"_",C53)</f>
        <v>Verkon rakentaminen ja kunnossapito_Kaukolämmön uudisrakentaminen</v>
      </c>
      <c r="C53" s="36" t="s">
        <v>146</v>
      </c>
      <c r="D53" s="14" t="s">
        <v>135</v>
      </c>
      <c r="E53" s="14"/>
    </row>
    <row r="54" spans="2:5" x14ac:dyDescent="0.25">
      <c r="B54" s="1" t="str">
        <f t="shared" si="0"/>
        <v>Verkon rakentaminen ja kunnossapito_Kaukolämpöverkon ja kaivojen uusiminen</v>
      </c>
      <c r="C54" s="36" t="s">
        <v>147</v>
      </c>
      <c r="D54" s="14" t="s">
        <v>136</v>
      </c>
      <c r="E54" s="14"/>
    </row>
    <row r="55" spans="2:5" x14ac:dyDescent="0.25">
      <c r="B55" s="1" t="str">
        <f t="shared" si="0"/>
        <v>Verkon rakentaminen ja kunnossapito_Sähköverkon uudisrakentaminen</v>
      </c>
      <c r="C55" s="36" t="s">
        <v>148</v>
      </c>
      <c r="D55" s="14" t="s">
        <v>137</v>
      </c>
    </row>
    <row r="56" spans="2:5" x14ac:dyDescent="0.25">
      <c r="B56" s="1" t="str">
        <f t="shared" si="0"/>
        <v>Verkon rakentaminen ja kunnossapito_Sähköverkon uusiminen</v>
      </c>
      <c r="C56" s="36" t="s">
        <v>149</v>
      </c>
      <c r="D56" s="14" t="s">
        <v>138</v>
      </c>
      <c r="E56" s="14"/>
    </row>
    <row r="57" spans="2:5" x14ac:dyDescent="0.25">
      <c r="B57" s="1" t="str">
        <f t="shared" si="0"/>
        <v>Verkon rakentaminen ja kunnossapito_Kunnossapito</v>
      </c>
      <c r="C57" s="36" t="s">
        <v>150</v>
      </c>
      <c r="D57" s="14" t="s">
        <v>139</v>
      </c>
      <c r="E57" s="14"/>
    </row>
    <row r="58" spans="2:5" x14ac:dyDescent="0.25">
      <c r="B58" s="1" t="str">
        <f t="shared" si="0"/>
        <v>Verkon rakentaminen ja kunnossapito_Muu</v>
      </c>
      <c r="C58" s="36" t="s">
        <v>38</v>
      </c>
      <c r="D58" s="14" t="s">
        <v>151</v>
      </c>
      <c r="E58" s="14"/>
    </row>
    <row r="59" spans="2:5" x14ac:dyDescent="0.25">
      <c r="C59" s="37" t="s">
        <v>48</v>
      </c>
      <c r="D59" s="35" t="s">
        <v>31</v>
      </c>
    </row>
    <row r="60" spans="2:5" x14ac:dyDescent="0.25">
      <c r="B60" s="1" t="str">
        <f>CONCATENATE($C$59,"_",C60)</f>
        <v>Verkon suunnittelu_Häviöiden optimointi</v>
      </c>
      <c r="C60" s="36" t="s">
        <v>113</v>
      </c>
      <c r="D60" s="14" t="s">
        <v>140</v>
      </c>
    </row>
    <row r="61" spans="2:5" x14ac:dyDescent="0.25">
      <c r="B61" s="1" t="str">
        <f>CONCATENATE($C$59,"_",C61)</f>
        <v>Verkon suunnittelu_Kaukolämmön lämpötilat</v>
      </c>
      <c r="C61" s="36" t="s">
        <v>114</v>
      </c>
      <c r="D61" s="38" t="s">
        <v>141</v>
      </c>
      <c r="E61" s="3"/>
    </row>
    <row r="62" spans="2:5" x14ac:dyDescent="0.25">
      <c r="B62" s="1" t="str">
        <f>CONCATENATE($C$59,"_",C62)</f>
        <v>Verkon suunnittelu_Verkon mitoitus</v>
      </c>
      <c r="C62" s="36" t="s">
        <v>115</v>
      </c>
      <c r="D62" s="14" t="s">
        <v>152</v>
      </c>
      <c r="E62" s="14"/>
    </row>
    <row r="63" spans="2:5" x14ac:dyDescent="0.25">
      <c r="B63" s="1" t="str">
        <f>CONCATENATE($C$59,"_",C63)</f>
        <v>Verkon suunnittelu_Pumppauksen ja lämpöhäviöiden optimointi</v>
      </c>
      <c r="C63" s="36" t="s">
        <v>116</v>
      </c>
      <c r="D63" s="38" t="s">
        <v>153</v>
      </c>
      <c r="E63" s="14"/>
    </row>
    <row r="64" spans="2:5" x14ac:dyDescent="0.25">
      <c r="B64" s="1" t="str">
        <f>CONCATENATE($C$59,"_",C64)</f>
        <v>Verkon suunnittelu_Muu</v>
      </c>
      <c r="C64" s="36" t="s">
        <v>38</v>
      </c>
      <c r="D64" s="14" t="s">
        <v>154</v>
      </c>
      <c r="E64" s="14"/>
    </row>
    <row r="65" spans="2:7" x14ac:dyDescent="0.25">
      <c r="C65" s="37" t="s">
        <v>56</v>
      </c>
      <c r="D65" s="35" t="s">
        <v>31</v>
      </c>
      <c r="E65" s="14"/>
    </row>
    <row r="66" spans="2:7" x14ac:dyDescent="0.25">
      <c r="B66" s="1" t="str">
        <f>CONCATENATE($C$65,"_",C66)</f>
        <v>Muu oma toiminta_Kiinteistöjen energiankulutus</v>
      </c>
      <c r="C66" s="36" t="s">
        <v>117</v>
      </c>
      <c r="D66" s="14" t="s">
        <v>155</v>
      </c>
      <c r="E66" s="14"/>
    </row>
    <row r="67" spans="2:7" x14ac:dyDescent="0.25">
      <c r="B67" s="1" t="str">
        <f>CONCATENATE($C$65,"_",C67)</f>
        <v>Muu oma toiminta_Muu</v>
      </c>
      <c r="C67" s="36" t="s">
        <v>38</v>
      </c>
      <c r="D67" s="14" t="s">
        <v>156</v>
      </c>
      <c r="E67" s="14"/>
    </row>
    <row r="68" spans="2:7" x14ac:dyDescent="0.25">
      <c r="D68"/>
      <c r="E68" s="14"/>
    </row>
    <row r="69" spans="2:7" x14ac:dyDescent="0.25">
      <c r="E69" s="14"/>
    </row>
    <row r="70" spans="2:7" x14ac:dyDescent="0.25">
      <c r="D70"/>
      <c r="E70" s="14"/>
    </row>
    <row r="71" spans="2:7" x14ac:dyDescent="0.25">
      <c r="C71" s="24"/>
      <c r="E71" s="14"/>
    </row>
    <row r="72" spans="2:7" x14ac:dyDescent="0.25">
      <c r="D72"/>
      <c r="E72" s="14"/>
    </row>
    <row r="73" spans="2:7" x14ac:dyDescent="0.25">
      <c r="C73"/>
      <c r="D73"/>
      <c r="E73" s="18"/>
    </row>
    <row r="74" spans="2:7" x14ac:dyDescent="0.25">
      <c r="D74"/>
      <c r="E74" s="18"/>
    </row>
    <row r="78" spans="2:7" x14ac:dyDescent="0.25">
      <c r="G78" s="3"/>
    </row>
    <row r="92" spans="2:5" x14ac:dyDescent="0.25">
      <c r="B92" s="3"/>
    </row>
    <row r="93" spans="2:5" x14ac:dyDescent="0.25">
      <c r="B93" s="3"/>
    </row>
    <row r="95" spans="2:5" x14ac:dyDescent="0.25">
      <c r="B95" s="12"/>
    </row>
    <row r="96" spans="2:5" x14ac:dyDescent="0.25">
      <c r="B96" s="12"/>
      <c r="C96" s="21"/>
      <c r="D96" s="22"/>
      <c r="E96" s="13"/>
    </row>
    <row r="97" spans="2:60" x14ac:dyDescent="0.25">
      <c r="B97" s="12"/>
      <c r="C97" s="12"/>
      <c r="D97" s="23"/>
    </row>
    <row r="98" spans="2:60" x14ac:dyDescent="0.25">
      <c r="B98" s="12"/>
      <c r="C98" s="12"/>
      <c r="D98" s="23"/>
    </row>
    <row r="99" spans="2:60" x14ac:dyDescent="0.25">
      <c r="B99" s="12"/>
      <c r="C99" s="12"/>
      <c r="D99" s="23"/>
    </row>
    <row r="100" spans="2:60" x14ac:dyDescent="0.25">
      <c r="B100" s="12"/>
      <c r="C100" s="12"/>
      <c r="D100" s="23"/>
    </row>
    <row r="101" spans="2:60" x14ac:dyDescent="0.25">
      <c r="B101" s="12"/>
      <c r="C101" s="12"/>
      <c r="D101" s="23"/>
    </row>
    <row r="102" spans="2:60" x14ac:dyDescent="0.25">
      <c r="B102" s="12"/>
      <c r="C102" s="12"/>
      <c r="D102" s="23"/>
    </row>
    <row r="103" spans="2:60" x14ac:dyDescent="0.25">
      <c r="C103" s="12"/>
      <c r="D103" s="23"/>
      <c r="N103" s="24"/>
    </row>
    <row r="104" spans="2:60" x14ac:dyDescent="0.25">
      <c r="B104" s="12"/>
      <c r="C104" s="12"/>
      <c r="D104" s="23"/>
    </row>
    <row r="105" spans="2:60" x14ac:dyDescent="0.25">
      <c r="B105" s="12"/>
      <c r="C105" s="21"/>
      <c r="D105" s="22"/>
    </row>
    <row r="106" spans="2:60" x14ac:dyDescent="0.25">
      <c r="B106" s="12"/>
      <c r="C106" s="12"/>
      <c r="D106" s="23"/>
      <c r="M106" s="12"/>
      <c r="Q106" s="12"/>
      <c r="U106" s="12"/>
      <c r="Y106" s="12"/>
      <c r="AC106" s="12"/>
      <c r="AG106" s="12"/>
      <c r="AK106" s="12"/>
      <c r="AO106" s="12"/>
      <c r="AS106" s="12"/>
      <c r="AW106" s="12"/>
      <c r="BE106" s="12"/>
    </row>
    <row r="107" spans="2:60" x14ac:dyDescent="0.25">
      <c r="B107" s="12"/>
      <c r="C107" s="12"/>
      <c r="D107" s="23"/>
      <c r="M107" s="12"/>
      <c r="Q107" s="12"/>
      <c r="U107" s="12"/>
      <c r="Y107" s="12"/>
      <c r="AC107" s="12"/>
      <c r="AD107" s="12"/>
      <c r="AE107" s="12"/>
      <c r="AF107" s="12"/>
      <c r="AG107" s="12"/>
      <c r="AK107" s="12"/>
      <c r="AL107" s="12"/>
      <c r="AM107" s="12"/>
      <c r="AN107" s="12"/>
      <c r="AO107" s="12"/>
      <c r="AS107" s="12"/>
      <c r="AW107" s="12"/>
      <c r="BE107" s="12"/>
    </row>
    <row r="108" spans="2:60" x14ac:dyDescent="0.25">
      <c r="B108" s="12"/>
      <c r="C108" s="12"/>
      <c r="D108" s="23"/>
      <c r="M108" s="12"/>
      <c r="Q108" s="12"/>
      <c r="U108" s="12"/>
      <c r="Y108" s="12"/>
      <c r="AC108" s="12"/>
      <c r="AD108" s="12"/>
      <c r="AE108" s="12"/>
      <c r="AF108" s="12"/>
      <c r="AG108" s="12"/>
      <c r="AK108" s="12"/>
      <c r="AL108" s="12"/>
      <c r="AM108" s="12"/>
      <c r="AN108" s="12"/>
      <c r="AO108" s="12"/>
      <c r="AS108" s="12"/>
      <c r="AW108" s="12"/>
      <c r="BB108" s="12"/>
      <c r="BC108" s="12"/>
      <c r="BD108" s="12"/>
      <c r="BE108" s="12"/>
      <c r="BF108" s="12"/>
      <c r="BG108" s="12"/>
      <c r="BH108" s="12"/>
    </row>
    <row r="109" spans="2:60" x14ac:dyDescent="0.25">
      <c r="B109" s="12"/>
      <c r="C109" s="12"/>
      <c r="D109" s="23"/>
      <c r="M109" s="12"/>
      <c r="Q109" s="12"/>
      <c r="R109" s="12"/>
      <c r="S109" s="12"/>
      <c r="T109" s="12"/>
      <c r="U109" s="12"/>
      <c r="Y109" s="12"/>
      <c r="AC109" s="12"/>
      <c r="AD109" s="12"/>
      <c r="AE109" s="12"/>
      <c r="AF109" s="12"/>
      <c r="AG109" s="12"/>
      <c r="AK109" s="12"/>
      <c r="AL109" s="12"/>
      <c r="AM109" s="12"/>
      <c r="AN109" s="12"/>
      <c r="AO109" s="12"/>
      <c r="AP109" s="12"/>
      <c r="AQ109" s="12"/>
      <c r="AR109" s="12"/>
      <c r="AS109" s="12"/>
      <c r="AW109" s="12"/>
      <c r="BB109" s="12"/>
      <c r="BC109" s="12"/>
      <c r="BD109" s="12"/>
      <c r="BE109" s="12"/>
      <c r="BF109" s="12"/>
      <c r="BG109" s="12"/>
      <c r="BH109" s="12"/>
    </row>
    <row r="110" spans="2:60" x14ac:dyDescent="0.25">
      <c r="B110" s="12"/>
      <c r="C110" s="12"/>
      <c r="D110" s="23"/>
      <c r="M110" s="12"/>
      <c r="Q110" s="12"/>
      <c r="R110" s="12"/>
      <c r="S110" s="12"/>
      <c r="T110" s="12"/>
      <c r="U110" s="12"/>
      <c r="Y110" s="12"/>
      <c r="Z110" s="12"/>
      <c r="AA110" s="12"/>
      <c r="AB110" s="12"/>
      <c r="AC110" s="12"/>
      <c r="AD110" s="12"/>
      <c r="AE110" s="12"/>
      <c r="AF110" s="12"/>
      <c r="AG110" s="12"/>
      <c r="AK110" s="12"/>
      <c r="AL110" s="12"/>
      <c r="AM110" s="12"/>
      <c r="AN110" s="12"/>
      <c r="AO110" s="12"/>
      <c r="AP110" s="12"/>
      <c r="AQ110" s="12"/>
      <c r="AR110" s="12"/>
      <c r="AS110" s="12"/>
      <c r="AW110" s="12"/>
      <c r="AX110" s="12"/>
      <c r="AY110" s="12"/>
      <c r="AZ110" s="23"/>
      <c r="BA110" s="12"/>
      <c r="BB110" s="12"/>
      <c r="BC110" s="12"/>
      <c r="BD110" s="12"/>
      <c r="BE110" s="12"/>
      <c r="BF110" s="12"/>
      <c r="BG110" s="12"/>
      <c r="BH110" s="12"/>
    </row>
    <row r="111" spans="2:60" x14ac:dyDescent="0.25">
      <c r="B111" s="12"/>
      <c r="C111" s="12"/>
      <c r="D111" s="23"/>
      <c r="M111" s="12"/>
      <c r="Q111" s="12"/>
      <c r="R111" s="12"/>
      <c r="S111" s="12"/>
      <c r="T111" s="12"/>
      <c r="U111" s="12"/>
      <c r="Y111" s="12"/>
      <c r="Z111" s="12"/>
      <c r="AA111" s="12"/>
      <c r="AB111" s="12"/>
      <c r="AC111" s="12"/>
      <c r="AD111" s="12"/>
      <c r="AE111" s="12"/>
      <c r="AF111" s="12"/>
      <c r="AG111" s="12"/>
      <c r="AK111" s="12"/>
      <c r="AL111" s="12"/>
      <c r="AM111" s="12"/>
      <c r="AN111" s="12"/>
      <c r="AO111" s="12"/>
      <c r="AP111" s="12"/>
      <c r="AQ111" s="12"/>
      <c r="AR111" s="12"/>
      <c r="AS111" s="12"/>
      <c r="AW111" s="12"/>
      <c r="AX111" s="12"/>
      <c r="AY111" s="12"/>
      <c r="AZ111" s="23"/>
      <c r="BA111" s="12"/>
      <c r="BB111" s="12"/>
      <c r="BC111" s="12"/>
      <c r="BD111" s="12"/>
      <c r="BE111" s="12"/>
      <c r="BF111" s="12"/>
      <c r="BG111" s="12"/>
      <c r="BH111" s="12"/>
    </row>
    <row r="112" spans="2:60" x14ac:dyDescent="0.25">
      <c r="B112" s="12"/>
      <c r="C112" s="12"/>
      <c r="D112" s="23"/>
      <c r="M112" s="12"/>
      <c r="Q112" s="12"/>
      <c r="R112" s="12"/>
      <c r="S112" s="12"/>
      <c r="T112" s="12"/>
      <c r="U112" s="12"/>
      <c r="Y112" s="12"/>
      <c r="Z112" s="12"/>
      <c r="AA112" s="12"/>
      <c r="AB112" s="12"/>
      <c r="AC112" s="12"/>
      <c r="AD112" s="12"/>
      <c r="AE112" s="12"/>
      <c r="AF112" s="12"/>
      <c r="AG112" s="12"/>
      <c r="AK112" s="12"/>
      <c r="AL112" s="12"/>
      <c r="AM112" s="12"/>
      <c r="AN112" s="12"/>
      <c r="AO112" s="12"/>
      <c r="AP112" s="12"/>
      <c r="AQ112" s="12"/>
      <c r="AR112" s="12"/>
      <c r="AS112" s="12"/>
      <c r="AW112" s="12"/>
      <c r="AX112" s="12"/>
      <c r="AY112" s="12"/>
      <c r="AZ112" s="23"/>
      <c r="BA112" s="12"/>
      <c r="BB112" s="12"/>
      <c r="BC112" s="12"/>
      <c r="BD112" s="12"/>
      <c r="BE112" s="12"/>
      <c r="BF112" s="12"/>
      <c r="BG112" s="12"/>
      <c r="BH112" s="12"/>
    </row>
    <row r="113" spans="2:60" x14ac:dyDescent="0.25">
      <c r="B113" s="12"/>
      <c r="C113" s="21"/>
      <c r="D113" s="22"/>
      <c r="E113" s="12"/>
      <c r="M113" s="12"/>
      <c r="Q113" s="12"/>
      <c r="R113" s="12"/>
      <c r="S113" s="12"/>
      <c r="T113" s="12"/>
      <c r="U113" s="12"/>
      <c r="Y113" s="12"/>
      <c r="Z113" s="12"/>
      <c r="AA113" s="12"/>
      <c r="AB113" s="12"/>
      <c r="AC113" s="12"/>
      <c r="AD113" s="12"/>
      <c r="AE113" s="12"/>
      <c r="AF113" s="12"/>
      <c r="AG113" s="12"/>
      <c r="AK113" s="12"/>
      <c r="AL113" s="12"/>
      <c r="AM113" s="12"/>
      <c r="AN113" s="12"/>
      <c r="AO113" s="12"/>
      <c r="AP113" s="12"/>
      <c r="AQ113" s="12"/>
      <c r="AR113" s="12"/>
      <c r="AS113" s="12"/>
      <c r="AW113" s="12"/>
      <c r="AX113" s="12"/>
      <c r="AY113" s="12"/>
      <c r="AZ113" s="23"/>
      <c r="BA113" s="12"/>
      <c r="BB113" s="12"/>
      <c r="BC113" s="12"/>
      <c r="BD113" s="12"/>
      <c r="BE113" s="12"/>
      <c r="BF113" s="12"/>
      <c r="BG113" s="12"/>
      <c r="BH113" s="12"/>
    </row>
    <row r="114" spans="2:60" x14ac:dyDescent="0.25">
      <c r="B114" s="12"/>
      <c r="C114" s="12"/>
      <c r="D114" s="23"/>
      <c r="M114" s="12"/>
      <c r="Q114" s="12"/>
      <c r="R114" s="12"/>
      <c r="S114" s="12"/>
      <c r="T114" s="12"/>
      <c r="U114" s="12"/>
      <c r="Y114" s="12"/>
      <c r="Z114" s="12"/>
      <c r="AA114" s="12"/>
      <c r="AB114" s="12"/>
      <c r="AC114" s="12"/>
      <c r="AD114" s="12"/>
      <c r="AE114" s="12"/>
      <c r="AF114" s="12"/>
      <c r="AG114" s="12"/>
      <c r="AK114" s="12"/>
      <c r="AL114" s="12"/>
      <c r="AM114" s="12"/>
      <c r="AN114" s="12"/>
      <c r="AO114" s="12"/>
      <c r="AP114" s="12"/>
      <c r="AQ114" s="12"/>
      <c r="AR114" s="12"/>
      <c r="AS114" s="12"/>
      <c r="AW114" s="12"/>
      <c r="AX114" s="12"/>
      <c r="AY114" s="12"/>
      <c r="AZ114" s="12"/>
      <c r="BA114" s="12"/>
      <c r="BB114" s="12"/>
      <c r="BC114" s="12"/>
      <c r="BD114" s="12"/>
      <c r="BE114" s="12"/>
      <c r="BF114" s="12"/>
      <c r="BG114" s="12"/>
      <c r="BH114" s="12"/>
    </row>
    <row r="115" spans="2:60" x14ac:dyDescent="0.25">
      <c r="B115" s="12"/>
      <c r="C115" s="12"/>
      <c r="D115" s="23"/>
      <c r="M115" s="12"/>
      <c r="Q115" s="12"/>
      <c r="R115" s="12"/>
      <c r="S115" s="12"/>
      <c r="T115" s="12"/>
      <c r="U115" s="12"/>
      <c r="Y115" s="12"/>
      <c r="Z115" s="12"/>
      <c r="AA115" s="12"/>
      <c r="AB115" s="12"/>
      <c r="AC115" s="12"/>
      <c r="AD115" s="12"/>
      <c r="AE115" s="12"/>
      <c r="AF115" s="12"/>
      <c r="AG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row>
    <row r="116" spans="2:60" x14ac:dyDescent="0.25">
      <c r="C116" s="12"/>
      <c r="D116" s="23"/>
      <c r="M116" s="12"/>
      <c r="N116" s="12"/>
      <c r="O116" s="25"/>
      <c r="P116" s="23"/>
      <c r="Q116" s="12"/>
      <c r="R116" s="12"/>
      <c r="S116" s="12"/>
      <c r="T116" s="12"/>
      <c r="U116" s="12"/>
      <c r="Y116" s="12"/>
      <c r="Z116" s="12"/>
      <c r="AA116" s="12"/>
      <c r="AB116" s="12"/>
      <c r="AC116" s="12"/>
      <c r="AD116" s="12"/>
      <c r="AE116" s="12"/>
      <c r="AF116" s="12"/>
      <c r="AG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row>
    <row r="117" spans="2:60" x14ac:dyDescent="0.25">
      <c r="B117" s="12"/>
      <c r="C117" s="12"/>
      <c r="D117" s="23"/>
      <c r="M117" s="12"/>
      <c r="N117" s="12"/>
      <c r="O117" s="25"/>
      <c r="P117" s="12"/>
      <c r="Q117" s="12"/>
      <c r="R117" s="12"/>
      <c r="S117" s="12"/>
      <c r="T117" s="12"/>
      <c r="U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row>
    <row r="118" spans="2:60" x14ac:dyDescent="0.25">
      <c r="B118" s="12"/>
      <c r="C118" s="21"/>
      <c r="D118" s="22"/>
    </row>
    <row r="119" spans="2:60" x14ac:dyDescent="0.25">
      <c r="B119" s="12"/>
      <c r="C119" s="12"/>
      <c r="D119" s="23"/>
    </row>
    <row r="120" spans="2:60" x14ac:dyDescent="0.25">
      <c r="C120" s="12"/>
      <c r="D120" s="23"/>
      <c r="F120" s="3"/>
    </row>
    <row r="121" spans="2:60" x14ac:dyDescent="0.25">
      <c r="B121" s="12"/>
      <c r="C121" s="12"/>
      <c r="D121" s="23"/>
      <c r="AO121" s="21"/>
    </row>
    <row r="122" spans="2:60" x14ac:dyDescent="0.25">
      <c r="B122" s="12"/>
      <c r="C122" s="21"/>
      <c r="D122" s="22"/>
    </row>
    <row r="123" spans="2:60" x14ac:dyDescent="0.25">
      <c r="B123" s="12"/>
      <c r="C123" s="12"/>
      <c r="D123" s="23"/>
      <c r="I123" s="12"/>
      <c r="M123" s="12"/>
      <c r="Q123" s="12"/>
      <c r="U123" s="12"/>
      <c r="Y123" s="23"/>
      <c r="AC123" s="23"/>
      <c r="AD123" s="12"/>
      <c r="AE123" s="12"/>
      <c r="AF123" s="23"/>
      <c r="AG123" s="12"/>
      <c r="AK123" s="12"/>
      <c r="AL123" s="12"/>
      <c r="AM123" s="23"/>
      <c r="AN123" s="12"/>
      <c r="AO123" s="12"/>
      <c r="AP123" s="12"/>
      <c r="AQ123" s="23"/>
      <c r="AR123" s="12"/>
      <c r="AS123" s="12"/>
      <c r="AW123" s="12"/>
    </row>
    <row r="124" spans="2:60" x14ac:dyDescent="0.25">
      <c r="B124" s="12"/>
      <c r="C124" s="12"/>
      <c r="D124" s="23"/>
      <c r="I124" s="12"/>
      <c r="M124" s="12"/>
      <c r="Q124" s="12"/>
      <c r="R124" s="23"/>
      <c r="S124" s="12"/>
      <c r="T124" s="12"/>
      <c r="U124" s="12"/>
      <c r="Y124" s="23"/>
      <c r="AC124" s="23"/>
      <c r="AD124" s="12"/>
      <c r="AE124" s="12"/>
      <c r="AF124" s="23"/>
      <c r="AG124" s="12"/>
      <c r="AK124" s="12"/>
      <c r="AL124" s="12"/>
      <c r="AM124" s="23"/>
      <c r="AN124" s="12"/>
      <c r="AO124" s="12"/>
      <c r="AP124" s="12"/>
      <c r="AQ124" s="23"/>
      <c r="AR124" s="12"/>
      <c r="AS124" s="12"/>
      <c r="AW124" s="12"/>
      <c r="AX124" s="23"/>
      <c r="AY124" s="12"/>
      <c r="AZ124" s="12"/>
    </row>
    <row r="125" spans="2:60" x14ac:dyDescent="0.25">
      <c r="B125" s="12"/>
      <c r="C125" s="12"/>
      <c r="D125" s="23"/>
      <c r="I125" s="12"/>
      <c r="M125" s="12"/>
      <c r="Q125" s="12"/>
      <c r="R125" s="23"/>
      <c r="S125" s="12"/>
      <c r="T125" s="12"/>
      <c r="U125" s="12"/>
      <c r="Y125" s="23"/>
      <c r="AC125" s="23"/>
      <c r="AD125" s="12"/>
      <c r="AE125" s="12"/>
      <c r="AF125" s="23"/>
      <c r="AG125" s="12"/>
      <c r="AK125" s="12"/>
      <c r="AL125" s="12"/>
      <c r="AM125" s="23"/>
      <c r="AN125" s="12"/>
      <c r="AO125" s="12"/>
      <c r="AP125" s="12"/>
      <c r="AQ125" s="23"/>
      <c r="AR125" s="12"/>
      <c r="AS125" s="12"/>
      <c r="AW125" s="12"/>
      <c r="AX125" s="23"/>
      <c r="AY125" s="12"/>
      <c r="AZ125" s="12"/>
    </row>
    <row r="126" spans="2:60" x14ac:dyDescent="0.25">
      <c r="B126" s="12"/>
      <c r="C126" s="12"/>
      <c r="D126" s="23"/>
      <c r="I126" s="12"/>
      <c r="M126" s="12"/>
      <c r="Q126" s="12"/>
      <c r="R126" s="23"/>
      <c r="S126" s="12"/>
      <c r="T126" s="12"/>
      <c r="U126" s="12"/>
      <c r="Y126" s="23"/>
      <c r="Z126" s="12"/>
      <c r="AA126" s="12"/>
      <c r="AB126" s="12"/>
      <c r="AC126" s="23"/>
      <c r="AD126" s="12"/>
      <c r="AE126" s="12"/>
      <c r="AF126" s="23"/>
      <c r="AG126" s="12"/>
      <c r="AK126" s="12"/>
      <c r="AL126" s="12"/>
      <c r="AM126" s="23"/>
      <c r="AN126" s="12"/>
      <c r="AO126" s="12"/>
      <c r="AP126" s="12"/>
      <c r="AQ126" s="23"/>
      <c r="AR126" s="12"/>
      <c r="AS126" s="12"/>
      <c r="AT126" s="12"/>
      <c r="AU126" s="23"/>
      <c r="AV126" s="12"/>
      <c r="AW126" s="12"/>
      <c r="AX126" s="23"/>
      <c r="AY126" s="12"/>
      <c r="AZ126" s="12"/>
    </row>
    <row r="127" spans="2:60" x14ac:dyDescent="0.25">
      <c r="C127" s="12"/>
      <c r="D127" s="23"/>
      <c r="F127" s="12"/>
      <c r="G127" s="12"/>
      <c r="H127" s="23"/>
      <c r="I127" s="12"/>
      <c r="M127" s="12"/>
      <c r="Q127" s="12"/>
      <c r="R127" s="23"/>
      <c r="S127" s="12"/>
      <c r="T127" s="12"/>
      <c r="U127" s="12"/>
      <c r="Y127" s="23"/>
      <c r="Z127" s="12"/>
      <c r="AA127" s="12"/>
      <c r="AB127" s="12"/>
      <c r="AC127" s="23"/>
      <c r="AD127" s="12"/>
      <c r="AE127" s="12"/>
      <c r="AF127" s="23"/>
      <c r="AG127" s="12"/>
      <c r="AK127" s="12"/>
      <c r="AL127" s="12"/>
      <c r="AM127" s="23"/>
      <c r="AN127" s="12"/>
      <c r="AO127" s="12"/>
      <c r="AP127" s="12"/>
      <c r="AQ127" s="23"/>
      <c r="AR127" s="12"/>
      <c r="AS127" s="12"/>
      <c r="AT127" s="12"/>
      <c r="AU127" s="23"/>
      <c r="AV127" s="12"/>
      <c r="AW127" s="12"/>
      <c r="AX127" s="23"/>
      <c r="AY127" s="12"/>
      <c r="AZ127" s="12"/>
    </row>
    <row r="128" spans="2:60" x14ac:dyDescent="0.25">
      <c r="B128" s="12"/>
      <c r="C128" s="12"/>
      <c r="D128" s="23"/>
      <c r="F128" s="12"/>
      <c r="G128" s="12"/>
      <c r="H128" s="12"/>
      <c r="I128" s="12"/>
      <c r="J128" s="12"/>
      <c r="K128" s="12"/>
      <c r="L128" s="12"/>
      <c r="M128" s="12"/>
      <c r="N128" s="12"/>
      <c r="O128" s="26"/>
      <c r="P128" s="12"/>
      <c r="Q128" s="12"/>
      <c r="R128" s="23"/>
      <c r="S128" s="12"/>
      <c r="T128" s="12"/>
      <c r="U128" s="12"/>
      <c r="V128" s="23"/>
      <c r="W128" s="12"/>
      <c r="X128" s="12"/>
      <c r="Y128" s="23"/>
      <c r="Z128" s="12"/>
      <c r="AA128" s="12"/>
      <c r="AB128" s="12"/>
      <c r="AC128" s="23"/>
      <c r="AD128" s="12"/>
      <c r="AE128" s="12"/>
      <c r="AF128" s="23"/>
      <c r="AG128" s="12"/>
      <c r="AK128" s="12"/>
      <c r="AL128" s="12"/>
      <c r="AM128" s="23"/>
      <c r="AN128" s="12"/>
      <c r="AO128" s="12"/>
      <c r="AP128" s="12"/>
      <c r="AQ128" s="23"/>
      <c r="AR128" s="12"/>
      <c r="AS128" s="12"/>
      <c r="AT128" s="12"/>
      <c r="AU128" s="23"/>
      <c r="AV128" s="12"/>
      <c r="AW128" s="12"/>
      <c r="AX128" s="23"/>
      <c r="AY128" s="12"/>
      <c r="AZ128" s="12"/>
    </row>
    <row r="129" spans="2:52" x14ac:dyDescent="0.25">
      <c r="B129" s="12"/>
      <c r="C129" s="21"/>
      <c r="D129" s="22"/>
      <c r="F129" s="12"/>
      <c r="G129" s="12"/>
      <c r="H129" s="12"/>
      <c r="I129" s="12"/>
      <c r="J129" s="12"/>
      <c r="K129" s="12"/>
      <c r="L129" s="12"/>
      <c r="M129" s="12"/>
      <c r="N129" s="12"/>
      <c r="O129" s="26"/>
      <c r="P129" s="12"/>
      <c r="Q129" s="12"/>
      <c r="R129" s="23"/>
      <c r="S129" s="12"/>
      <c r="T129" s="12"/>
      <c r="U129" s="12"/>
      <c r="V129" s="23"/>
      <c r="W129" s="12"/>
      <c r="X129" s="12"/>
      <c r="Y129" s="23"/>
      <c r="Z129" s="12"/>
      <c r="AA129" s="12"/>
      <c r="AB129" s="12"/>
      <c r="AC129" s="23"/>
      <c r="AD129" s="12"/>
      <c r="AE129" s="12"/>
      <c r="AF129" s="23"/>
      <c r="AG129" s="12"/>
      <c r="AK129" s="12"/>
      <c r="AL129" s="12"/>
      <c r="AM129" s="23"/>
      <c r="AN129" s="12"/>
      <c r="AO129" s="12"/>
      <c r="AP129" s="12"/>
      <c r="AQ129" s="23"/>
      <c r="AR129" s="12"/>
      <c r="AS129" s="12"/>
      <c r="AT129" s="12"/>
      <c r="AU129" s="23"/>
      <c r="AV129" s="12"/>
      <c r="AW129" s="12"/>
      <c r="AX129" s="23"/>
      <c r="AY129" s="12"/>
      <c r="AZ129" s="12"/>
    </row>
    <row r="130" spans="2:52" x14ac:dyDescent="0.25">
      <c r="B130" s="12"/>
      <c r="C130" s="12"/>
      <c r="D130" s="23"/>
      <c r="F130" s="12"/>
      <c r="G130" s="12"/>
      <c r="H130" s="12"/>
      <c r="I130" s="12"/>
      <c r="J130" s="12"/>
      <c r="K130" s="12"/>
      <c r="L130" s="12"/>
      <c r="M130" s="12"/>
      <c r="N130" s="12"/>
      <c r="O130" s="26"/>
      <c r="P130" s="12"/>
      <c r="Q130" s="12"/>
      <c r="R130" s="23"/>
      <c r="S130" s="12"/>
      <c r="T130" s="12"/>
      <c r="U130" s="12"/>
      <c r="V130" s="23"/>
      <c r="W130" s="12"/>
      <c r="X130" s="12"/>
      <c r="Y130" s="23"/>
      <c r="Z130" s="12"/>
      <c r="AA130" s="12"/>
      <c r="AB130" s="12"/>
      <c r="AC130" s="23"/>
      <c r="AD130" s="12"/>
      <c r="AE130" s="12"/>
      <c r="AF130" s="23"/>
      <c r="AG130" s="12"/>
      <c r="AK130" s="12"/>
      <c r="AL130" s="12"/>
      <c r="AM130" s="23"/>
      <c r="AN130" s="12"/>
      <c r="AO130" s="12"/>
      <c r="AP130" s="12"/>
      <c r="AQ130" s="23"/>
      <c r="AR130" s="12"/>
      <c r="AS130" s="12"/>
      <c r="AT130" s="12"/>
      <c r="AU130" s="23"/>
      <c r="AV130" s="12"/>
      <c r="AW130" s="12"/>
      <c r="AX130" s="23"/>
      <c r="AY130" s="12"/>
      <c r="AZ130" s="12"/>
    </row>
    <row r="131" spans="2:52" x14ac:dyDescent="0.25">
      <c r="B131" s="12"/>
      <c r="C131" s="12"/>
      <c r="D131" s="23"/>
    </row>
    <row r="132" spans="2:52" x14ac:dyDescent="0.25">
      <c r="B132" s="12"/>
      <c r="C132" s="12"/>
      <c r="D132" s="23"/>
      <c r="F132" s="3"/>
    </row>
    <row r="133" spans="2:52" x14ac:dyDescent="0.25">
      <c r="C133" s="12"/>
      <c r="D133" s="23"/>
    </row>
    <row r="134" spans="2:52" x14ac:dyDescent="0.25">
      <c r="B134" s="12"/>
      <c r="C134" s="12"/>
      <c r="D134" s="23"/>
      <c r="I134" s="12"/>
      <c r="M134" s="12"/>
      <c r="Q134" s="12"/>
      <c r="U134" s="12"/>
      <c r="Y134" s="23"/>
      <c r="AC134" s="23"/>
      <c r="AG134" s="12"/>
      <c r="AK134" s="12"/>
      <c r="AO134" s="12"/>
      <c r="AS134" s="12"/>
    </row>
    <row r="135" spans="2:52" x14ac:dyDescent="0.25">
      <c r="B135" s="12"/>
      <c r="C135" s="21"/>
      <c r="D135" s="22"/>
      <c r="I135" s="12"/>
      <c r="M135" s="12"/>
      <c r="Q135" s="12"/>
      <c r="U135" s="12"/>
      <c r="Y135" s="23"/>
      <c r="AC135" s="23"/>
      <c r="AD135" s="12"/>
      <c r="AE135" s="12"/>
      <c r="AF135" s="23"/>
      <c r="AG135" s="12"/>
      <c r="AK135" s="12"/>
      <c r="AL135" s="12"/>
      <c r="AM135" s="23"/>
      <c r="AN135" s="12"/>
      <c r="AO135" s="12"/>
      <c r="AP135" s="12"/>
      <c r="AQ135" s="23"/>
      <c r="AR135" s="12"/>
      <c r="AS135" s="12"/>
    </row>
    <row r="136" spans="2:52" x14ac:dyDescent="0.25">
      <c r="B136" s="12"/>
      <c r="C136" s="12"/>
      <c r="D136" s="23"/>
      <c r="I136" s="12"/>
      <c r="M136" s="12"/>
      <c r="Q136" s="12"/>
      <c r="R136" s="23"/>
      <c r="S136" s="12"/>
      <c r="T136" s="12"/>
      <c r="U136" s="12"/>
      <c r="Y136" s="23"/>
      <c r="AC136" s="23"/>
      <c r="AD136" s="12"/>
      <c r="AE136" s="12"/>
      <c r="AF136" s="23"/>
      <c r="AG136" s="12"/>
      <c r="AK136" s="12"/>
      <c r="AL136" s="12"/>
      <c r="AM136" s="23"/>
      <c r="AN136" s="12"/>
      <c r="AO136" s="12"/>
      <c r="AP136" s="12"/>
      <c r="AQ136" s="23"/>
      <c r="AR136" s="12"/>
      <c r="AS136" s="12"/>
      <c r="AT136" s="12"/>
      <c r="AU136" s="23"/>
      <c r="AV136" s="12"/>
    </row>
    <row r="137" spans="2:52" x14ac:dyDescent="0.25">
      <c r="B137" s="12"/>
      <c r="C137" s="12"/>
      <c r="D137" s="23"/>
      <c r="I137" s="12"/>
      <c r="M137" s="12"/>
      <c r="Q137" s="12"/>
      <c r="R137" s="23"/>
      <c r="S137" s="12"/>
      <c r="T137" s="12"/>
      <c r="U137" s="12"/>
      <c r="Y137" s="23"/>
      <c r="AC137" s="23"/>
      <c r="AD137" s="12"/>
      <c r="AE137" s="12"/>
      <c r="AF137" s="23"/>
      <c r="AG137" s="12"/>
      <c r="AK137" s="12"/>
      <c r="AL137" s="12"/>
      <c r="AM137" s="23"/>
      <c r="AN137" s="12"/>
      <c r="AO137" s="12"/>
      <c r="AP137" s="12"/>
      <c r="AQ137" s="23"/>
      <c r="AR137" s="12"/>
      <c r="AS137" s="12"/>
      <c r="AT137" s="12"/>
      <c r="AU137" s="23"/>
      <c r="AV137" s="12"/>
    </row>
    <row r="138" spans="2:52" x14ac:dyDescent="0.25">
      <c r="B138" s="12"/>
      <c r="C138" s="12"/>
      <c r="D138" s="23"/>
      <c r="F138" s="12"/>
      <c r="G138" s="12"/>
      <c r="H138" s="23"/>
      <c r="I138" s="12"/>
      <c r="M138" s="12"/>
      <c r="N138" s="12"/>
      <c r="O138" s="26"/>
      <c r="P138" s="12"/>
      <c r="Q138" s="12"/>
      <c r="R138" s="23"/>
      <c r="S138" s="12"/>
      <c r="T138" s="12"/>
      <c r="U138" s="12"/>
      <c r="Y138" s="23"/>
      <c r="Z138" s="12"/>
      <c r="AA138" s="12"/>
      <c r="AB138" s="12"/>
      <c r="AC138" s="23"/>
      <c r="AD138" s="12"/>
      <c r="AE138" s="12"/>
      <c r="AF138" s="23"/>
      <c r="AG138" s="12"/>
      <c r="AK138" s="12"/>
      <c r="AL138" s="12"/>
      <c r="AM138" s="23"/>
      <c r="AN138" s="12"/>
      <c r="AO138" s="12"/>
      <c r="AP138" s="12"/>
      <c r="AQ138" s="23"/>
      <c r="AR138" s="12"/>
      <c r="AS138" s="12"/>
      <c r="AT138" s="12"/>
      <c r="AU138" s="23"/>
      <c r="AV138" s="12"/>
    </row>
    <row r="139" spans="2:52" x14ac:dyDescent="0.25">
      <c r="B139" s="12"/>
      <c r="C139" s="12"/>
      <c r="D139" s="23"/>
      <c r="F139" s="12"/>
      <c r="G139" s="12"/>
      <c r="H139" s="23"/>
      <c r="I139" s="12"/>
      <c r="M139" s="12"/>
      <c r="N139" s="12"/>
      <c r="O139" s="26"/>
      <c r="P139" s="12"/>
      <c r="Q139" s="12"/>
      <c r="R139" s="23"/>
      <c r="S139" s="12"/>
      <c r="T139" s="12"/>
      <c r="U139" s="12"/>
      <c r="Y139" s="23"/>
      <c r="Z139" s="12"/>
      <c r="AA139" s="12"/>
      <c r="AB139" s="12"/>
      <c r="AC139" s="23"/>
      <c r="AD139" s="12"/>
      <c r="AE139" s="12"/>
      <c r="AF139" s="23"/>
      <c r="AG139" s="12"/>
      <c r="AK139" s="12"/>
      <c r="AL139" s="12"/>
      <c r="AM139" s="23"/>
      <c r="AN139" s="12"/>
      <c r="AO139" s="12"/>
      <c r="AP139" s="12"/>
      <c r="AQ139" s="23"/>
      <c r="AR139" s="12"/>
      <c r="AS139" s="12"/>
      <c r="AT139" s="12"/>
      <c r="AU139" s="23"/>
      <c r="AV139" s="12"/>
    </row>
    <row r="140" spans="2:52" x14ac:dyDescent="0.25">
      <c r="B140" s="12"/>
      <c r="C140" s="12"/>
      <c r="D140" s="23"/>
      <c r="F140" s="12"/>
      <c r="G140" s="12"/>
      <c r="H140" s="12"/>
      <c r="I140" s="12"/>
      <c r="J140" s="12"/>
      <c r="K140" s="12"/>
      <c r="L140" s="12"/>
      <c r="M140" s="12"/>
      <c r="N140" s="12"/>
      <c r="O140" s="26"/>
      <c r="P140" s="12"/>
      <c r="Q140" s="12"/>
      <c r="R140" s="23"/>
      <c r="S140" s="12"/>
      <c r="T140" s="12"/>
      <c r="U140" s="12"/>
      <c r="Y140" s="23"/>
      <c r="Z140" s="12"/>
      <c r="AA140" s="12"/>
      <c r="AB140" s="12"/>
      <c r="AC140" s="23"/>
      <c r="AD140" s="12"/>
      <c r="AE140" s="12"/>
      <c r="AF140" s="23"/>
      <c r="AG140" s="12"/>
      <c r="AK140" s="12"/>
      <c r="AL140" s="12"/>
      <c r="AM140" s="23"/>
      <c r="AN140" s="12"/>
      <c r="AO140" s="12"/>
      <c r="AP140" s="12"/>
      <c r="AQ140" s="23"/>
      <c r="AR140" s="12"/>
      <c r="AS140" s="12"/>
      <c r="AT140" s="12"/>
      <c r="AU140" s="23"/>
      <c r="AV140" s="12"/>
    </row>
    <row r="141" spans="2:52" x14ac:dyDescent="0.25">
      <c r="B141" s="12"/>
      <c r="C141" s="12"/>
      <c r="D141" s="23"/>
      <c r="F141" s="12"/>
      <c r="G141" s="12"/>
      <c r="H141" s="12"/>
      <c r="I141" s="12"/>
      <c r="J141" s="12"/>
      <c r="K141" s="12"/>
      <c r="L141" s="12"/>
      <c r="M141" s="12"/>
      <c r="N141" s="12"/>
      <c r="O141" s="26"/>
      <c r="P141" s="12"/>
      <c r="Q141" s="12"/>
      <c r="R141" s="23"/>
      <c r="S141" s="12"/>
      <c r="T141" s="12"/>
      <c r="U141" s="12"/>
      <c r="V141" s="23"/>
      <c r="W141" s="12"/>
      <c r="X141" s="12"/>
      <c r="Y141" s="23"/>
      <c r="Z141" s="12"/>
      <c r="AA141" s="12"/>
      <c r="AB141" s="12"/>
      <c r="AC141" s="23"/>
      <c r="AD141" s="12"/>
      <c r="AE141" s="12"/>
      <c r="AF141" s="23"/>
      <c r="AG141" s="12"/>
      <c r="AK141" s="12"/>
      <c r="AL141" s="12"/>
      <c r="AM141" s="23"/>
      <c r="AN141" s="12"/>
      <c r="AO141" s="12"/>
      <c r="AP141" s="12"/>
      <c r="AQ141" s="23"/>
      <c r="AR141" s="12"/>
      <c r="AS141" s="12"/>
      <c r="AT141" s="12"/>
      <c r="AU141" s="23"/>
      <c r="AV141" s="12"/>
    </row>
    <row r="142" spans="2:52" x14ac:dyDescent="0.25">
      <c r="B142" s="12"/>
      <c r="C142" s="12"/>
      <c r="D142" s="23"/>
      <c r="F142" s="12"/>
      <c r="G142" s="12"/>
      <c r="H142" s="12"/>
      <c r="I142" s="12"/>
      <c r="J142" s="12"/>
      <c r="K142" s="12"/>
      <c r="L142" s="12"/>
      <c r="M142" s="12"/>
      <c r="N142" s="12"/>
      <c r="O142" s="26"/>
      <c r="P142" s="12"/>
      <c r="Q142" s="12"/>
      <c r="R142" s="23"/>
      <c r="S142" s="12"/>
      <c r="T142" s="12"/>
      <c r="U142" s="12"/>
      <c r="V142" s="23"/>
      <c r="W142" s="12"/>
      <c r="X142" s="12"/>
      <c r="Y142" s="23"/>
      <c r="Z142" s="12"/>
      <c r="AA142" s="12"/>
      <c r="AB142" s="12"/>
      <c r="AC142" s="23"/>
      <c r="AD142" s="12"/>
      <c r="AE142" s="12"/>
      <c r="AF142" s="23"/>
      <c r="AG142" s="12"/>
      <c r="AK142" s="12"/>
      <c r="AL142" s="12"/>
      <c r="AM142" s="23"/>
      <c r="AN142" s="12"/>
      <c r="AO142" s="12"/>
      <c r="AP142" s="12"/>
      <c r="AQ142" s="23"/>
      <c r="AR142" s="12"/>
      <c r="AS142" s="12"/>
      <c r="AT142" s="12"/>
      <c r="AU142" s="23"/>
      <c r="AV142" s="12"/>
    </row>
    <row r="143" spans="2:52" x14ac:dyDescent="0.25">
      <c r="B143" s="12"/>
      <c r="C143" s="12"/>
      <c r="D143" s="23"/>
      <c r="F143" s="12"/>
      <c r="G143" s="12"/>
      <c r="H143" s="12"/>
      <c r="I143" s="12"/>
      <c r="J143" s="12"/>
      <c r="K143" s="12"/>
      <c r="L143" s="12"/>
      <c r="M143" s="12"/>
      <c r="N143" s="12"/>
      <c r="O143" s="26"/>
      <c r="P143" s="12"/>
      <c r="Q143" s="12"/>
      <c r="R143" s="23"/>
      <c r="S143" s="12"/>
      <c r="T143" s="12"/>
      <c r="U143" s="12"/>
      <c r="V143" s="23"/>
      <c r="W143" s="12"/>
      <c r="X143" s="12"/>
      <c r="Y143" s="23"/>
      <c r="Z143" s="12"/>
      <c r="AA143" s="12"/>
      <c r="AB143" s="12"/>
      <c r="AC143" s="23"/>
      <c r="AD143" s="12"/>
      <c r="AE143" s="12"/>
      <c r="AF143" s="23"/>
      <c r="AG143" s="12"/>
      <c r="AK143" s="12"/>
      <c r="AL143" s="12"/>
      <c r="AM143" s="23"/>
      <c r="AN143" s="12"/>
      <c r="AO143" s="12"/>
      <c r="AP143" s="12"/>
      <c r="AQ143" s="23"/>
      <c r="AR143" s="12"/>
      <c r="AS143" s="12"/>
      <c r="AT143" s="12"/>
      <c r="AU143" s="23"/>
      <c r="AV143" s="12"/>
    </row>
    <row r="144" spans="2:52" x14ac:dyDescent="0.25">
      <c r="B144" s="12"/>
      <c r="C144" s="12"/>
      <c r="D144" s="23"/>
    </row>
    <row r="145" spans="2:12" x14ac:dyDescent="0.25">
      <c r="C145" s="12"/>
      <c r="D145" s="23"/>
    </row>
    <row r="146" spans="2:12" x14ac:dyDescent="0.25">
      <c r="B146" s="12"/>
      <c r="C146" s="12"/>
      <c r="D146" s="23"/>
    </row>
    <row r="147" spans="2:12" x14ac:dyDescent="0.25">
      <c r="B147" s="12"/>
      <c r="C147" s="27"/>
      <c r="D147" s="22"/>
    </row>
    <row r="148" spans="2:12" x14ac:dyDescent="0.25">
      <c r="B148" s="12"/>
      <c r="C148" s="12"/>
      <c r="D148" s="23"/>
    </row>
    <row r="149" spans="2:12" x14ac:dyDescent="0.25">
      <c r="B149" s="12"/>
      <c r="C149" s="12"/>
      <c r="D149" s="23"/>
      <c r="E149" s="12"/>
    </row>
    <row r="150" spans="2:12" x14ac:dyDescent="0.25">
      <c r="C150" s="12"/>
      <c r="D150" s="23"/>
      <c r="E150"/>
    </row>
    <row r="151" spans="2:12" x14ac:dyDescent="0.25">
      <c r="B151" s="12"/>
      <c r="C151" s="12"/>
      <c r="D151" s="23"/>
      <c r="E151"/>
    </row>
    <row r="152" spans="2:12" x14ac:dyDescent="0.25">
      <c r="B152" s="12"/>
      <c r="C152" s="28"/>
      <c r="D152" s="22"/>
    </row>
    <row r="153" spans="2:12" x14ac:dyDescent="0.25">
      <c r="B153" s="12"/>
      <c r="C153" s="12"/>
      <c r="D153" s="23"/>
    </row>
    <row r="154" spans="2:12" x14ac:dyDescent="0.25">
      <c r="B154" s="12"/>
      <c r="C154" s="12"/>
      <c r="D154" s="23"/>
    </row>
    <row r="155" spans="2:12" x14ac:dyDescent="0.25">
      <c r="B155" s="12"/>
      <c r="C155" s="12"/>
      <c r="D155" s="23"/>
    </row>
    <row r="156" spans="2:12" x14ac:dyDescent="0.25">
      <c r="B156" s="12"/>
      <c r="C156" s="12"/>
      <c r="D156" s="23"/>
    </row>
    <row r="157" spans="2:12" x14ac:dyDescent="0.25">
      <c r="B157" s="12"/>
      <c r="C157" s="12"/>
      <c r="D157" s="23"/>
    </row>
    <row r="158" spans="2:12" x14ac:dyDescent="0.25">
      <c r="B158" s="12"/>
      <c r="C158" s="12"/>
      <c r="D158" s="23"/>
    </row>
    <row r="159" spans="2:12" x14ac:dyDescent="0.25">
      <c r="C159" s="12"/>
      <c r="D159" s="23"/>
      <c r="F159"/>
      <c r="G159"/>
      <c r="H159"/>
      <c r="I159" s="12"/>
      <c r="J159"/>
      <c r="K159"/>
      <c r="L159"/>
    </row>
    <row r="160" spans="2:12" x14ac:dyDescent="0.25">
      <c r="B160" s="12"/>
      <c r="C160" s="23"/>
      <c r="D160" s="23"/>
      <c r="F160"/>
      <c r="G160"/>
      <c r="H160"/>
      <c r="I160" s="12"/>
      <c r="J160"/>
      <c r="K160"/>
      <c r="L160"/>
    </row>
    <row r="161" spans="2:5" x14ac:dyDescent="0.25">
      <c r="B161" s="12"/>
      <c r="C161" s="28"/>
      <c r="D161" s="22"/>
    </row>
    <row r="162" spans="2:5" x14ac:dyDescent="0.25">
      <c r="B162" s="12"/>
      <c r="C162" s="12"/>
      <c r="D162" s="23"/>
      <c r="E162" s="12"/>
    </row>
    <row r="163" spans="2:5" x14ac:dyDescent="0.25">
      <c r="B163" s="12"/>
      <c r="C163" s="12"/>
      <c r="D163" s="23"/>
      <c r="E163" s="12"/>
    </row>
    <row r="164" spans="2:5" x14ac:dyDescent="0.25">
      <c r="C164" s="12"/>
      <c r="D164" s="23"/>
      <c r="E164" s="12"/>
    </row>
    <row r="165" spans="2:5" x14ac:dyDescent="0.25">
      <c r="B165" s="12"/>
      <c r="C165" s="12"/>
      <c r="D165" s="23"/>
      <c r="E165" s="12"/>
    </row>
    <row r="166" spans="2:5" x14ac:dyDescent="0.25">
      <c r="B166" s="12"/>
      <c r="C166" s="28"/>
      <c r="D166" s="22"/>
    </row>
    <row r="167" spans="2:5" x14ac:dyDescent="0.25">
      <c r="B167" s="12"/>
      <c r="C167" s="12"/>
      <c r="D167" s="23"/>
    </row>
    <row r="168" spans="2:5" x14ac:dyDescent="0.25">
      <c r="B168" s="3"/>
      <c r="C168" s="12"/>
      <c r="D168" s="23"/>
    </row>
    <row r="169" spans="2:5" x14ac:dyDescent="0.25">
      <c r="C169" s="23"/>
      <c r="D169" s="23"/>
    </row>
    <row r="170" spans="2:5" x14ac:dyDescent="0.25">
      <c r="B170" s="12"/>
    </row>
    <row r="171" spans="2:5" x14ac:dyDescent="0.25">
      <c r="B171" s="12"/>
      <c r="C171" s="21"/>
      <c r="D171" s="22"/>
    </row>
    <row r="172" spans="2:5" x14ac:dyDescent="0.25">
      <c r="B172" s="12"/>
      <c r="C172" s="12"/>
      <c r="D172" s="23"/>
    </row>
    <row r="173" spans="2:5" x14ac:dyDescent="0.25">
      <c r="B173" s="12"/>
      <c r="C173" s="12"/>
      <c r="D173" s="23"/>
    </row>
    <row r="174" spans="2:5" x14ac:dyDescent="0.25">
      <c r="B174" s="12"/>
      <c r="C174" s="12"/>
      <c r="D174" s="23"/>
    </row>
    <row r="175" spans="2:5" x14ac:dyDescent="0.25">
      <c r="B175" s="12"/>
      <c r="C175" s="12"/>
      <c r="D175" s="23"/>
    </row>
    <row r="176" spans="2:5" x14ac:dyDescent="0.25">
      <c r="B176" s="12"/>
      <c r="C176" s="12"/>
      <c r="D176" s="23"/>
    </row>
    <row r="177" spans="2:4" x14ac:dyDescent="0.25">
      <c r="B177" s="12"/>
      <c r="C177" s="12"/>
      <c r="D177" s="23"/>
    </row>
    <row r="178" spans="2:4" x14ac:dyDescent="0.25">
      <c r="C178" s="12"/>
      <c r="D178" s="23"/>
    </row>
    <row r="179" spans="2:4" x14ac:dyDescent="0.25">
      <c r="B179" s="12"/>
      <c r="C179" s="12"/>
      <c r="D179" s="23"/>
    </row>
    <row r="180" spans="2:4" x14ac:dyDescent="0.25">
      <c r="B180" s="12"/>
      <c r="C180" s="21"/>
      <c r="D180" s="22"/>
    </row>
    <row r="181" spans="2:4" x14ac:dyDescent="0.25">
      <c r="B181" s="12"/>
      <c r="C181" s="23"/>
      <c r="D181" s="12"/>
    </row>
    <row r="182" spans="2:4" x14ac:dyDescent="0.25">
      <c r="B182" s="12"/>
      <c r="C182" s="23"/>
      <c r="D182" s="12"/>
    </row>
    <row r="183" spans="2:4" x14ac:dyDescent="0.25">
      <c r="B183" s="12"/>
      <c r="C183" s="23"/>
      <c r="D183" s="12"/>
    </row>
    <row r="184" spans="2:4" x14ac:dyDescent="0.25">
      <c r="B184" s="12"/>
      <c r="C184" s="23"/>
      <c r="D184" s="12"/>
    </row>
    <row r="185" spans="2:4" x14ac:dyDescent="0.25">
      <c r="B185" s="12"/>
      <c r="C185" s="23"/>
      <c r="D185" s="12"/>
    </row>
    <row r="186" spans="2:4" x14ac:dyDescent="0.25">
      <c r="C186" s="23"/>
      <c r="D186" s="12"/>
    </row>
    <row r="187" spans="2:4" x14ac:dyDescent="0.25">
      <c r="B187" s="12"/>
      <c r="C187" s="23"/>
      <c r="D187" s="12"/>
    </row>
    <row r="188" spans="2:4" x14ac:dyDescent="0.25">
      <c r="B188" s="12"/>
      <c r="C188" s="21"/>
      <c r="D188" s="22"/>
    </row>
    <row r="189" spans="2:4" x14ac:dyDescent="0.25">
      <c r="B189" s="12"/>
      <c r="C189" s="12"/>
      <c r="D189" s="12"/>
    </row>
    <row r="190" spans="2:4" x14ac:dyDescent="0.25">
      <c r="B190" s="12"/>
      <c r="C190" s="12"/>
      <c r="D190" s="12"/>
    </row>
    <row r="191" spans="2:4" x14ac:dyDescent="0.25">
      <c r="C191" s="12"/>
      <c r="D191" s="12"/>
    </row>
    <row r="192" spans="2:4" x14ac:dyDescent="0.25">
      <c r="B192" s="23"/>
      <c r="C192" s="12"/>
      <c r="D192" s="12"/>
    </row>
    <row r="193" spans="2:4" x14ac:dyDescent="0.25">
      <c r="B193" s="23"/>
      <c r="C193" s="21"/>
      <c r="D193" s="22"/>
    </row>
    <row r="194" spans="2:4" x14ac:dyDescent="0.25">
      <c r="B194" s="23"/>
      <c r="C194" s="12"/>
      <c r="D194" s="12"/>
    </row>
    <row r="195" spans="2:4" x14ac:dyDescent="0.25">
      <c r="C195" s="12"/>
      <c r="D195" s="12"/>
    </row>
    <row r="196" spans="2:4" x14ac:dyDescent="0.25">
      <c r="B196" s="23"/>
      <c r="C196" s="12"/>
      <c r="D196" s="23"/>
    </row>
    <row r="197" spans="2:4" x14ac:dyDescent="0.25">
      <c r="B197" s="23"/>
      <c r="C197" s="21"/>
      <c r="D197" s="22"/>
    </row>
    <row r="198" spans="2:4" x14ac:dyDescent="0.25">
      <c r="B198" s="23"/>
      <c r="C198" s="12"/>
      <c r="D198" s="12"/>
    </row>
    <row r="199" spans="2:4" x14ac:dyDescent="0.25">
      <c r="B199" s="23"/>
      <c r="C199" s="12"/>
      <c r="D199" s="12"/>
    </row>
    <row r="200" spans="2:4" x14ac:dyDescent="0.25">
      <c r="B200" s="23"/>
      <c r="C200" s="12"/>
      <c r="D200" s="12"/>
    </row>
    <row r="201" spans="2:4" x14ac:dyDescent="0.25">
      <c r="B201" s="23"/>
      <c r="C201" s="12"/>
      <c r="D201" s="12"/>
    </row>
    <row r="202" spans="2:4" x14ac:dyDescent="0.25">
      <c r="C202" s="12"/>
      <c r="D202" s="12"/>
    </row>
    <row r="203" spans="2:4" x14ac:dyDescent="0.25">
      <c r="B203" s="12"/>
      <c r="C203" s="12"/>
      <c r="D203" s="12"/>
    </row>
    <row r="204" spans="2:4" x14ac:dyDescent="0.25">
      <c r="B204" s="12"/>
      <c r="C204" s="21"/>
      <c r="D204" s="22"/>
    </row>
    <row r="205" spans="2:4" x14ac:dyDescent="0.25">
      <c r="B205" s="12"/>
      <c r="C205" s="12"/>
      <c r="D205" s="12"/>
    </row>
    <row r="206" spans="2:4" x14ac:dyDescent="0.25">
      <c r="B206" s="12"/>
      <c r="C206" s="12"/>
      <c r="D206" s="12"/>
    </row>
    <row r="207" spans="2:4" x14ac:dyDescent="0.25">
      <c r="B207" s="12"/>
      <c r="C207" s="12"/>
      <c r="D207" s="12"/>
    </row>
    <row r="208" spans="2:4" x14ac:dyDescent="0.25">
      <c r="C208" s="12"/>
      <c r="D208" s="12"/>
    </row>
    <row r="209" spans="2:4" x14ac:dyDescent="0.25">
      <c r="B209" s="12"/>
      <c r="C209" s="12"/>
      <c r="D209" s="23"/>
    </row>
    <row r="210" spans="2:4" x14ac:dyDescent="0.25">
      <c r="B210" s="12"/>
      <c r="C210" s="21"/>
      <c r="D210" s="22"/>
    </row>
    <row r="211" spans="2:4" x14ac:dyDescent="0.25">
      <c r="B211" s="12"/>
      <c r="C211" s="12"/>
      <c r="D211" s="23"/>
    </row>
    <row r="212" spans="2:4" x14ac:dyDescent="0.25">
      <c r="B212" s="12"/>
      <c r="C212" s="12"/>
      <c r="D212" s="23"/>
    </row>
    <row r="213" spans="2:4" x14ac:dyDescent="0.25">
      <c r="B213" s="12"/>
      <c r="C213" s="12"/>
      <c r="D213" s="23"/>
    </row>
    <row r="214" spans="2:4" x14ac:dyDescent="0.25">
      <c r="B214" s="12"/>
      <c r="C214" s="12"/>
      <c r="D214" s="23"/>
    </row>
    <row r="215" spans="2:4" x14ac:dyDescent="0.25">
      <c r="B215" s="12"/>
      <c r="C215" s="12"/>
      <c r="D215" s="23"/>
    </row>
    <row r="216" spans="2:4" x14ac:dyDescent="0.25">
      <c r="B216" s="12"/>
      <c r="C216" s="12"/>
      <c r="D216" s="23"/>
    </row>
    <row r="217" spans="2:4" x14ac:dyDescent="0.25">
      <c r="B217" s="12"/>
      <c r="C217" s="23"/>
      <c r="D217" s="23"/>
    </row>
    <row r="218" spans="2:4" x14ac:dyDescent="0.25">
      <c r="B218" s="12"/>
      <c r="C218" s="23"/>
      <c r="D218" s="23"/>
    </row>
    <row r="219" spans="2:4" x14ac:dyDescent="0.25">
      <c r="B219" s="12"/>
      <c r="C219" s="23"/>
      <c r="D219" s="23"/>
    </row>
    <row r="220" spans="2:4" x14ac:dyDescent="0.25">
      <c r="C220" s="12"/>
      <c r="D220" s="23"/>
    </row>
    <row r="221" spans="2:4" x14ac:dyDescent="0.25">
      <c r="B221" s="12"/>
      <c r="C221" s="23"/>
      <c r="D221" s="23"/>
    </row>
    <row r="222" spans="2:4" x14ac:dyDescent="0.25">
      <c r="C222" s="27"/>
      <c r="D222" s="22"/>
    </row>
    <row r="223" spans="2:4" x14ac:dyDescent="0.25">
      <c r="B223" s="12"/>
      <c r="C223" s="23"/>
      <c r="D223" s="23"/>
    </row>
    <row r="224" spans="2:4" x14ac:dyDescent="0.25">
      <c r="B224" s="12"/>
      <c r="C224" s="21"/>
      <c r="D224" s="22"/>
    </row>
    <row r="225" spans="2:7" x14ac:dyDescent="0.25">
      <c r="B225" s="12"/>
      <c r="C225" s="23"/>
      <c r="D225" s="23"/>
    </row>
    <row r="226" spans="2:7" x14ac:dyDescent="0.25">
      <c r="B226" s="12"/>
      <c r="C226" s="23"/>
      <c r="D226" s="23"/>
    </row>
    <row r="227" spans="2:7" x14ac:dyDescent="0.25">
      <c r="B227" s="12"/>
      <c r="C227" s="23"/>
      <c r="D227" s="23"/>
    </row>
    <row r="228" spans="2:7" x14ac:dyDescent="0.25">
      <c r="C228" s="23"/>
      <c r="D228" s="23"/>
    </row>
    <row r="229" spans="2:7" x14ac:dyDescent="0.25">
      <c r="B229" s="12"/>
      <c r="C229" s="23"/>
      <c r="D229" s="23"/>
    </row>
    <row r="230" spans="2:7" x14ac:dyDescent="0.25">
      <c r="B230" s="12"/>
      <c r="C230" s="28"/>
      <c r="D230" s="22"/>
    </row>
    <row r="231" spans="2:7" x14ac:dyDescent="0.25">
      <c r="B231" s="12"/>
      <c r="C231" s="12"/>
      <c r="D231" s="23"/>
    </row>
    <row r="232" spans="2:7" x14ac:dyDescent="0.25">
      <c r="B232" s="3"/>
      <c r="C232" s="12"/>
      <c r="D232" s="23"/>
    </row>
    <row r="233" spans="2:7" x14ac:dyDescent="0.25">
      <c r="C233" s="23"/>
      <c r="D233" s="23"/>
    </row>
    <row r="234" spans="2:7" x14ac:dyDescent="0.25">
      <c r="B234" s="12"/>
    </row>
    <row r="235" spans="2:7" x14ac:dyDescent="0.25">
      <c r="B235" s="12"/>
      <c r="C235" s="21"/>
      <c r="D235" s="22"/>
    </row>
    <row r="236" spans="2:7" x14ac:dyDescent="0.25">
      <c r="B236" s="12"/>
      <c r="C236" s="12"/>
      <c r="D236" s="23"/>
    </row>
    <row r="237" spans="2:7" x14ac:dyDescent="0.25">
      <c r="B237" s="12"/>
      <c r="C237" s="23"/>
      <c r="D237" s="23"/>
    </row>
    <row r="238" spans="2:7" x14ac:dyDescent="0.25">
      <c r="B238" s="12"/>
      <c r="C238" s="12"/>
      <c r="D238" s="23"/>
      <c r="G238" s="12"/>
    </row>
    <row r="239" spans="2:7" x14ac:dyDescent="0.25">
      <c r="B239" s="12"/>
      <c r="C239" s="12"/>
      <c r="D239" s="23"/>
      <c r="G239" s="23"/>
    </row>
    <row r="240" spans="2:7" x14ac:dyDescent="0.25">
      <c r="B240" s="12"/>
      <c r="C240" s="12"/>
      <c r="D240" s="23"/>
      <c r="G240" s="12"/>
    </row>
    <row r="241" spans="2:7" x14ac:dyDescent="0.25">
      <c r="B241" s="12"/>
      <c r="C241" s="12"/>
      <c r="D241" s="23"/>
      <c r="G241" s="12"/>
    </row>
    <row r="242" spans="2:7" x14ac:dyDescent="0.25">
      <c r="C242" s="12"/>
      <c r="D242" s="23"/>
      <c r="G242" s="12"/>
    </row>
    <row r="243" spans="2:7" x14ac:dyDescent="0.25">
      <c r="B243" s="12"/>
      <c r="C243" s="12"/>
      <c r="D243" s="23"/>
      <c r="G243" s="12"/>
    </row>
    <row r="244" spans="2:7" x14ac:dyDescent="0.25">
      <c r="B244" s="12"/>
      <c r="C244" s="21"/>
      <c r="D244" s="22"/>
      <c r="G244" s="12"/>
    </row>
    <row r="245" spans="2:7" x14ac:dyDescent="0.25">
      <c r="B245" s="12"/>
      <c r="C245"/>
      <c r="D245" s="12"/>
      <c r="G245" s="12"/>
    </row>
    <row r="246" spans="2:7" x14ac:dyDescent="0.25">
      <c r="B246" s="12"/>
      <c r="C246" s="12"/>
      <c r="D246" s="12"/>
    </row>
    <row r="247" spans="2:7" x14ac:dyDescent="0.25">
      <c r="B247" s="12"/>
      <c r="C247" s="12"/>
      <c r="D247" s="12"/>
    </row>
    <row r="248" spans="2:7" x14ac:dyDescent="0.25">
      <c r="B248" s="12"/>
      <c r="C248" s="12"/>
      <c r="D248" s="12"/>
    </row>
    <row r="249" spans="2:7" x14ac:dyDescent="0.25">
      <c r="B249" s="12"/>
      <c r="C249" s="12"/>
      <c r="D249" s="12"/>
    </row>
    <row r="250" spans="2:7" x14ac:dyDescent="0.25">
      <c r="C250" s="12"/>
      <c r="D250" s="12"/>
    </row>
    <row r="251" spans="2:7" ht="16.149999999999999" customHeight="1" x14ac:dyDescent="0.25">
      <c r="B251" s="12"/>
      <c r="C251" s="12"/>
      <c r="D251" s="12"/>
    </row>
    <row r="252" spans="2:7" ht="16.149999999999999" customHeight="1" x14ac:dyDescent="0.25">
      <c r="B252" s="12"/>
      <c r="C252" s="21"/>
      <c r="D252" s="22"/>
    </row>
    <row r="253" spans="2:7" x14ac:dyDescent="0.25">
      <c r="B253" s="12"/>
      <c r="C253" s="12"/>
      <c r="D253" s="12"/>
    </row>
    <row r="254" spans="2:7" x14ac:dyDescent="0.25">
      <c r="B254" s="12"/>
      <c r="C254" s="12"/>
      <c r="D254" s="12"/>
    </row>
    <row r="255" spans="2:7" x14ac:dyDescent="0.25">
      <c r="C255" s="12"/>
      <c r="D255" s="12"/>
    </row>
    <row r="256" spans="2:7" x14ac:dyDescent="0.25">
      <c r="B256" s="12"/>
      <c r="C256" s="12"/>
      <c r="D256" s="12"/>
    </row>
    <row r="257" spans="2:4" x14ac:dyDescent="0.25">
      <c r="B257" s="12"/>
      <c r="C257" s="21"/>
      <c r="D257" s="22"/>
    </row>
    <row r="258" spans="2:4" x14ac:dyDescent="0.25">
      <c r="B258" s="12"/>
      <c r="C258" s="12"/>
      <c r="D258" s="12"/>
    </row>
    <row r="259" spans="2:4" x14ac:dyDescent="0.25">
      <c r="C259" s="12"/>
      <c r="D259" s="12"/>
    </row>
    <row r="260" spans="2:4" x14ac:dyDescent="0.25">
      <c r="B260" s="12"/>
      <c r="C260" s="12"/>
      <c r="D260" s="23"/>
    </row>
    <row r="261" spans="2:4" x14ac:dyDescent="0.25">
      <c r="B261" s="12"/>
      <c r="C261" s="21"/>
      <c r="D261" s="22"/>
    </row>
    <row r="262" spans="2:4" x14ac:dyDescent="0.25">
      <c r="B262" s="12"/>
      <c r="C262" s="12"/>
      <c r="D262" s="12"/>
    </row>
    <row r="263" spans="2:4" x14ac:dyDescent="0.25">
      <c r="B263" s="12"/>
      <c r="C263" s="12"/>
      <c r="D263" s="12"/>
    </row>
    <row r="264" spans="2:4" x14ac:dyDescent="0.25">
      <c r="B264" s="12"/>
      <c r="C264" s="12"/>
      <c r="D264" s="12"/>
    </row>
    <row r="265" spans="2:4" x14ac:dyDescent="0.25">
      <c r="B265" s="12"/>
      <c r="C265" s="12"/>
      <c r="D265" s="12"/>
    </row>
    <row r="266" spans="2:4" x14ac:dyDescent="0.25">
      <c r="C266" s="12"/>
      <c r="D266" s="12"/>
    </row>
    <row r="267" spans="2:4" x14ac:dyDescent="0.25">
      <c r="B267" s="12"/>
      <c r="C267" s="12"/>
      <c r="D267" s="12"/>
    </row>
    <row r="268" spans="2:4" x14ac:dyDescent="0.25">
      <c r="B268" s="12"/>
      <c r="C268" s="21"/>
      <c r="D268" s="22"/>
    </row>
    <row r="269" spans="2:4" x14ac:dyDescent="0.25">
      <c r="B269" s="12"/>
      <c r="C269" s="12"/>
      <c r="D269" s="12"/>
    </row>
    <row r="270" spans="2:4" x14ac:dyDescent="0.25">
      <c r="B270" s="12"/>
      <c r="C270" s="12"/>
      <c r="D270" s="12"/>
    </row>
    <row r="271" spans="2:4" x14ac:dyDescent="0.25">
      <c r="B271" s="12"/>
      <c r="C271" s="12"/>
      <c r="D271" s="12"/>
    </row>
    <row r="272" spans="2:4" x14ac:dyDescent="0.25">
      <c r="C272" s="12"/>
      <c r="D272" s="12"/>
    </row>
    <row r="273" spans="2:8" x14ac:dyDescent="0.25">
      <c r="B273" s="12"/>
      <c r="C273" s="12"/>
      <c r="D273" s="23"/>
    </row>
    <row r="274" spans="2:8" x14ac:dyDescent="0.25">
      <c r="B274" s="12"/>
      <c r="C274" s="21"/>
      <c r="D274" s="22"/>
    </row>
    <row r="275" spans="2:8" x14ac:dyDescent="0.25">
      <c r="B275" s="12"/>
      <c r="C275" s="12"/>
      <c r="D275" s="12"/>
    </row>
    <row r="276" spans="2:8" x14ac:dyDescent="0.25">
      <c r="B276" s="12"/>
      <c r="C276" s="12"/>
      <c r="D276" s="12"/>
    </row>
    <row r="277" spans="2:8" x14ac:dyDescent="0.25">
      <c r="B277" s="12"/>
      <c r="C277" s="12"/>
      <c r="D277" s="12"/>
    </row>
    <row r="278" spans="2:8" x14ac:dyDescent="0.25">
      <c r="B278" s="12"/>
      <c r="C278" s="12"/>
      <c r="D278" s="12"/>
    </row>
    <row r="279" spans="2:8" x14ac:dyDescent="0.25">
      <c r="B279" s="12"/>
      <c r="C279" s="12"/>
      <c r="D279" s="12"/>
    </row>
    <row r="280" spans="2:8" x14ac:dyDescent="0.25">
      <c r="B280" s="12"/>
      <c r="C280" s="12"/>
      <c r="D280" s="12"/>
    </row>
    <row r="281" spans="2:8" x14ac:dyDescent="0.25">
      <c r="B281" s="12"/>
      <c r="C281" s="23"/>
      <c r="D281" s="12"/>
    </row>
    <row r="282" spans="2:8" x14ac:dyDescent="0.25">
      <c r="B282" s="12"/>
      <c r="C282" s="23"/>
      <c r="D282" s="12"/>
    </row>
    <row r="283" spans="2:8" x14ac:dyDescent="0.25">
      <c r="B283" s="12"/>
      <c r="C283" s="23"/>
      <c r="D283" s="12"/>
    </row>
    <row r="284" spans="2:8" x14ac:dyDescent="0.25">
      <c r="C284" s="12"/>
      <c r="D284" s="12"/>
    </row>
    <row r="285" spans="2:8" x14ac:dyDescent="0.25">
      <c r="B285" s="12"/>
      <c r="C285" s="23"/>
      <c r="D285" s="12"/>
    </row>
    <row r="286" spans="2:8" x14ac:dyDescent="0.25">
      <c r="C286" s="27"/>
      <c r="D286" s="22"/>
    </row>
    <row r="287" spans="2:8" x14ac:dyDescent="0.25">
      <c r="B287" s="12"/>
      <c r="C287" s="23"/>
      <c r="D287" s="23"/>
    </row>
    <row r="288" spans="2:8" x14ac:dyDescent="0.25">
      <c r="B288" s="12"/>
      <c r="C288" s="28"/>
      <c r="D288" s="22"/>
      <c r="F288" s="12"/>
      <c r="G288" s="23"/>
      <c r="H288" s="23"/>
    </row>
    <row r="289" spans="2:60" x14ac:dyDescent="0.25">
      <c r="B289" s="12"/>
      <c r="C289" s="12"/>
      <c r="D289" s="23"/>
    </row>
    <row r="290" spans="2:60" x14ac:dyDescent="0.25">
      <c r="B290" s="3"/>
      <c r="C290" s="12"/>
      <c r="D290" s="23"/>
    </row>
    <row r="291" spans="2:60" x14ac:dyDescent="0.25">
      <c r="C291" s="23"/>
      <c r="D291" s="23"/>
    </row>
    <row r="292" spans="2:60" x14ac:dyDescent="0.25">
      <c r="B292" s="12"/>
    </row>
    <row r="293" spans="2:60" x14ac:dyDescent="0.25">
      <c r="B293" s="12"/>
      <c r="C293" s="21"/>
      <c r="D293" s="22"/>
    </row>
    <row r="294" spans="2:60" x14ac:dyDescent="0.25">
      <c r="B294" s="12"/>
      <c r="C294" s="12"/>
      <c r="D294" s="23"/>
    </row>
    <row r="295" spans="2:60" x14ac:dyDescent="0.25">
      <c r="B295" s="12"/>
      <c r="C295" s="23"/>
      <c r="D295" s="23"/>
    </row>
    <row r="296" spans="2:60" x14ac:dyDescent="0.25">
      <c r="B296" s="12"/>
      <c r="C296" s="12"/>
      <c r="D296" s="23"/>
    </row>
    <row r="297" spans="2:60" x14ac:dyDescent="0.25">
      <c r="B297" s="12"/>
      <c r="C297" s="12"/>
      <c r="D297" s="23"/>
    </row>
    <row r="298" spans="2:60" x14ac:dyDescent="0.25">
      <c r="B298" s="12"/>
      <c r="C298" s="12"/>
      <c r="D298" s="23"/>
    </row>
    <row r="299" spans="2:60" x14ac:dyDescent="0.25">
      <c r="B299" s="12"/>
      <c r="C299" s="12"/>
      <c r="D299" s="23"/>
      <c r="F299" s="3"/>
    </row>
    <row r="300" spans="2:60" x14ac:dyDescent="0.25">
      <c r="C300" s="12"/>
      <c r="D300" s="23"/>
    </row>
    <row r="301" spans="2:60" x14ac:dyDescent="0.25">
      <c r="B301" s="12"/>
      <c r="C301" s="12"/>
      <c r="D301" s="23"/>
      <c r="I301" s="12"/>
      <c r="M301" s="12"/>
      <c r="Q301" s="12"/>
      <c r="R301" s="23"/>
      <c r="S301" s="12"/>
      <c r="T301" s="12"/>
      <c r="U301" s="12"/>
      <c r="Y301" s="23"/>
      <c r="AC301" s="23"/>
      <c r="AD301" s="12"/>
      <c r="AE301" s="12"/>
      <c r="AF301" s="23"/>
      <c r="AG301" s="12"/>
      <c r="AK301" s="12"/>
      <c r="AL301" s="12"/>
      <c r="AM301" s="23"/>
      <c r="AN301" s="12"/>
      <c r="AO301" s="12"/>
      <c r="AP301" s="12"/>
      <c r="AQ301" s="23"/>
      <c r="AR301" s="12"/>
      <c r="AS301" s="12"/>
      <c r="AT301" s="12"/>
      <c r="AU301" s="23"/>
      <c r="AV301" s="12"/>
      <c r="AX301" s="12"/>
      <c r="AY301" s="23"/>
      <c r="AZ301" s="12"/>
      <c r="BB301" s="12"/>
      <c r="BC301" s="23"/>
      <c r="BD301" s="12"/>
      <c r="BF301" s="12"/>
      <c r="BG301" s="23"/>
      <c r="BH301" s="12"/>
    </row>
    <row r="302" spans="2:60" x14ac:dyDescent="0.25">
      <c r="B302" s="12"/>
      <c r="C302" s="21"/>
      <c r="D302" s="22"/>
      <c r="I302" s="12"/>
      <c r="M302" s="12"/>
      <c r="Q302" s="12"/>
      <c r="R302" s="23"/>
      <c r="S302" s="12"/>
      <c r="T302" s="12"/>
      <c r="U302" s="12"/>
      <c r="Y302" s="23"/>
      <c r="AC302" s="23"/>
      <c r="AD302" s="12"/>
      <c r="AE302" s="12"/>
      <c r="AF302" s="23"/>
      <c r="AG302" s="12"/>
      <c r="AK302" s="12"/>
      <c r="AL302" s="12"/>
      <c r="AM302" s="23"/>
      <c r="AN302" s="12"/>
      <c r="AO302" s="12"/>
      <c r="AP302" s="12"/>
      <c r="AQ302" s="23"/>
      <c r="AR302" s="12"/>
      <c r="AS302" s="12"/>
      <c r="AT302" s="12"/>
      <c r="AU302" s="23"/>
      <c r="AV302" s="12"/>
      <c r="AX302" s="12"/>
      <c r="AY302" s="23"/>
      <c r="AZ302" s="12"/>
      <c r="BB302" s="12"/>
      <c r="BC302" s="23"/>
      <c r="BD302" s="12"/>
      <c r="BF302" s="12"/>
      <c r="BG302" s="23"/>
      <c r="BH302" s="12"/>
    </row>
    <row r="303" spans="2:60" x14ac:dyDescent="0.25">
      <c r="B303" s="12"/>
      <c r="C303"/>
      <c r="D303" s="12"/>
      <c r="I303" s="12"/>
      <c r="M303" s="12"/>
      <c r="Q303" s="12"/>
      <c r="R303" s="23"/>
      <c r="S303" s="12"/>
      <c r="T303" s="12"/>
      <c r="U303" s="12"/>
      <c r="Y303" s="23"/>
      <c r="Z303" s="12"/>
      <c r="AA303" s="12"/>
      <c r="AB303" s="12"/>
      <c r="AC303" s="23"/>
      <c r="AD303" s="12"/>
      <c r="AE303" s="12"/>
      <c r="AF303" s="23"/>
      <c r="AG303" s="12"/>
      <c r="AK303" s="12"/>
      <c r="AL303" s="12"/>
      <c r="AM303" s="23"/>
      <c r="AN303" s="12"/>
      <c r="AO303" s="12"/>
      <c r="AP303" s="12"/>
      <c r="AQ303" s="23"/>
      <c r="AR303" s="12"/>
      <c r="AS303" s="12"/>
      <c r="AT303" s="12"/>
      <c r="AU303" s="23"/>
      <c r="AV303" s="12"/>
      <c r="AX303" s="12"/>
      <c r="AY303" s="23"/>
      <c r="AZ303" s="12"/>
      <c r="BB303" s="12"/>
      <c r="BC303" s="23"/>
      <c r="BD303" s="12"/>
      <c r="BF303" s="12"/>
      <c r="BG303" s="23"/>
      <c r="BH303" s="12"/>
    </row>
    <row r="304" spans="2:60" x14ac:dyDescent="0.25">
      <c r="B304" s="12"/>
      <c r="C304" s="12"/>
      <c r="D304" s="12"/>
      <c r="F304" s="12"/>
      <c r="G304" s="12"/>
      <c r="H304" s="23"/>
      <c r="I304" s="12"/>
      <c r="M304" s="12"/>
      <c r="Q304" s="12"/>
      <c r="R304" s="23"/>
      <c r="S304" s="12"/>
      <c r="T304" s="12"/>
      <c r="U304" s="12"/>
      <c r="Y304" s="23"/>
      <c r="Z304" s="12"/>
      <c r="AA304" s="12"/>
      <c r="AB304" s="12"/>
      <c r="AC304" s="23"/>
      <c r="AD304" s="12"/>
      <c r="AE304" s="12"/>
      <c r="AF304" s="23"/>
      <c r="AG304" s="12"/>
      <c r="AK304" s="12"/>
      <c r="AL304" s="12"/>
      <c r="AM304" s="23"/>
      <c r="AN304" s="12"/>
      <c r="AO304" s="12"/>
      <c r="AP304" s="12"/>
      <c r="AQ304" s="23"/>
      <c r="AR304" s="12"/>
      <c r="AS304" s="12"/>
      <c r="AT304" s="12"/>
      <c r="AU304" s="23"/>
      <c r="AV304" s="12"/>
      <c r="AX304" s="12"/>
      <c r="AY304" s="23"/>
      <c r="AZ304" s="12"/>
      <c r="BB304" s="12"/>
      <c r="BC304" s="23"/>
      <c r="BD304" s="12"/>
      <c r="BF304" s="12"/>
      <c r="BG304" s="23"/>
      <c r="BH304" s="12"/>
    </row>
    <row r="305" spans="2:60" x14ac:dyDescent="0.25">
      <c r="B305" s="12"/>
      <c r="C305" s="12"/>
      <c r="D305" s="12"/>
      <c r="F305" s="12"/>
      <c r="G305" s="12"/>
      <c r="H305" s="23"/>
      <c r="I305" s="12"/>
      <c r="M305" s="12"/>
      <c r="N305" s="12"/>
      <c r="O305" s="26"/>
      <c r="P305" s="12"/>
      <c r="Q305" s="12"/>
      <c r="R305" s="23"/>
      <c r="S305" s="12"/>
      <c r="T305" s="12"/>
      <c r="U305" s="12"/>
      <c r="Y305" s="23"/>
      <c r="Z305" s="12"/>
      <c r="AA305" s="12"/>
      <c r="AB305" s="12"/>
      <c r="AC305" s="23"/>
      <c r="AD305" s="12"/>
      <c r="AE305" s="12"/>
      <c r="AF305" s="23"/>
      <c r="AG305" s="12"/>
      <c r="AK305" s="12"/>
      <c r="AL305" s="12"/>
      <c r="AM305" s="23"/>
      <c r="AN305" s="12"/>
      <c r="AO305" s="12"/>
      <c r="AP305" s="12"/>
      <c r="AQ305" s="23"/>
      <c r="AR305" s="12"/>
      <c r="AS305" s="12"/>
      <c r="AT305" s="12"/>
      <c r="AU305" s="23"/>
      <c r="AV305" s="12"/>
      <c r="AX305" s="12"/>
      <c r="AY305" s="23"/>
      <c r="AZ305" s="12"/>
      <c r="BB305" s="12"/>
      <c r="BC305" s="23"/>
      <c r="BD305" s="12"/>
      <c r="BF305" s="12"/>
      <c r="BG305" s="23"/>
      <c r="BH305" s="12"/>
    </row>
    <row r="306" spans="2:60" x14ac:dyDescent="0.25">
      <c r="B306" s="12"/>
      <c r="C306" s="12"/>
      <c r="D306" s="12"/>
      <c r="F306" s="12"/>
      <c r="G306" s="12"/>
      <c r="H306" s="23"/>
      <c r="I306" s="12"/>
      <c r="M306" s="12"/>
      <c r="N306" s="12"/>
      <c r="O306" s="26"/>
      <c r="P306" s="12"/>
      <c r="Q306" s="12"/>
      <c r="R306" s="23"/>
      <c r="S306" s="12"/>
      <c r="T306" s="12"/>
      <c r="U306" s="12"/>
      <c r="Y306" s="23"/>
      <c r="Z306" s="12"/>
      <c r="AA306" s="12"/>
      <c r="AB306" s="12"/>
      <c r="AC306" s="23"/>
      <c r="AD306" s="12"/>
      <c r="AE306" s="12"/>
      <c r="AF306" s="23"/>
      <c r="AG306" s="12"/>
      <c r="AK306" s="12"/>
      <c r="AL306" s="12"/>
      <c r="AM306" s="23"/>
      <c r="AN306" s="12"/>
      <c r="AO306" s="12"/>
      <c r="AP306" s="12"/>
      <c r="AQ306" s="23"/>
      <c r="AR306" s="12"/>
      <c r="AS306" s="12"/>
      <c r="AT306" s="12"/>
      <c r="AU306" s="23"/>
      <c r="AV306" s="12"/>
      <c r="AX306" s="12"/>
      <c r="AY306" s="23"/>
      <c r="AZ306" s="12"/>
      <c r="BB306" s="12"/>
      <c r="BC306" s="23"/>
      <c r="BD306" s="12"/>
      <c r="BF306" s="12"/>
      <c r="BG306" s="23"/>
      <c r="BH306" s="12"/>
    </row>
    <row r="307" spans="2:60" x14ac:dyDescent="0.25">
      <c r="B307" s="12"/>
      <c r="C307" s="12"/>
      <c r="D307" s="12"/>
      <c r="F307" s="12"/>
      <c r="G307" s="12"/>
      <c r="H307" s="12"/>
      <c r="I307" s="12"/>
      <c r="J307" s="12"/>
      <c r="K307" s="12"/>
      <c r="L307" s="12"/>
      <c r="M307" s="12"/>
      <c r="N307" s="12"/>
      <c r="O307" s="26"/>
      <c r="P307" s="12"/>
      <c r="Q307" s="12"/>
      <c r="R307" s="23"/>
      <c r="S307" s="12"/>
      <c r="T307" s="12"/>
      <c r="U307" s="12"/>
      <c r="Y307" s="23"/>
      <c r="Z307" s="12"/>
      <c r="AA307" s="12"/>
      <c r="AB307" s="12"/>
      <c r="AC307" s="23"/>
      <c r="AD307" s="12"/>
      <c r="AE307" s="12"/>
      <c r="AF307" s="23"/>
      <c r="AG307" s="12"/>
      <c r="AK307" s="12"/>
      <c r="AL307" s="12"/>
      <c r="AM307" s="23"/>
      <c r="AN307" s="12"/>
      <c r="AO307" s="12"/>
      <c r="AP307" s="12"/>
      <c r="AQ307" s="23"/>
      <c r="AR307" s="12"/>
      <c r="AS307" s="12"/>
      <c r="AT307" s="12"/>
      <c r="AU307" s="23"/>
      <c r="AV307" s="12"/>
      <c r="AX307" s="12"/>
      <c r="AY307" s="23"/>
      <c r="AZ307" s="12"/>
      <c r="BB307" s="12"/>
      <c r="BC307" s="23"/>
      <c r="BD307" s="12"/>
      <c r="BF307" s="12"/>
      <c r="BG307" s="23"/>
      <c r="BH307" s="12"/>
    </row>
    <row r="308" spans="2:60" x14ac:dyDescent="0.25">
      <c r="C308" s="12"/>
      <c r="D308" s="12"/>
      <c r="F308" s="12"/>
      <c r="G308" s="12"/>
      <c r="H308" s="12"/>
      <c r="I308" s="12"/>
      <c r="J308" s="12"/>
      <c r="K308" s="12"/>
      <c r="L308" s="12"/>
      <c r="M308" s="12"/>
      <c r="N308" s="12"/>
      <c r="O308" s="26"/>
      <c r="P308" s="12"/>
      <c r="Q308" s="12"/>
      <c r="R308" s="23"/>
      <c r="S308" s="12"/>
      <c r="T308" s="12"/>
      <c r="U308" s="12"/>
      <c r="Y308" s="23"/>
      <c r="Z308" s="12"/>
      <c r="AA308" s="12"/>
      <c r="AB308" s="12"/>
      <c r="AC308" s="23"/>
      <c r="AD308" s="12"/>
      <c r="AE308" s="12"/>
      <c r="AF308" s="23"/>
      <c r="AG308" s="12"/>
      <c r="AK308" s="12"/>
      <c r="AL308" s="12"/>
      <c r="AM308" s="23"/>
      <c r="AN308" s="12"/>
      <c r="AO308" s="12"/>
      <c r="AP308" s="12"/>
      <c r="AQ308" s="23"/>
      <c r="AR308" s="12"/>
      <c r="AS308" s="12"/>
      <c r="AT308" s="12"/>
      <c r="AU308" s="23"/>
      <c r="AV308" s="12"/>
      <c r="AX308" s="12"/>
      <c r="AY308" s="23"/>
      <c r="AZ308" s="12"/>
      <c r="BB308" s="12"/>
      <c r="BC308" s="23"/>
      <c r="BD308" s="12"/>
      <c r="BF308" s="12"/>
      <c r="BG308" s="23"/>
      <c r="BH308" s="12"/>
    </row>
    <row r="309" spans="2:60" x14ac:dyDescent="0.25">
      <c r="B309" s="12"/>
      <c r="C309" s="12"/>
      <c r="D309" s="12"/>
      <c r="F309" s="12"/>
      <c r="G309" s="12"/>
      <c r="H309" s="12"/>
      <c r="I309" s="12"/>
      <c r="J309" s="12"/>
      <c r="K309" s="12"/>
      <c r="L309" s="12"/>
      <c r="M309" s="12"/>
      <c r="N309" s="12"/>
      <c r="O309" s="26"/>
      <c r="P309" s="12"/>
      <c r="Q309" s="12"/>
      <c r="R309" s="23"/>
      <c r="S309" s="12"/>
      <c r="T309" s="12"/>
      <c r="U309" s="12"/>
      <c r="Y309" s="23"/>
      <c r="Z309" s="12"/>
      <c r="AA309" s="12"/>
      <c r="AB309" s="12"/>
      <c r="AC309" s="23"/>
      <c r="AD309" s="12"/>
      <c r="AE309" s="12"/>
      <c r="AF309" s="23"/>
      <c r="AG309" s="12"/>
      <c r="AK309" s="12"/>
      <c r="AL309" s="12"/>
      <c r="AM309" s="23"/>
      <c r="AN309" s="12"/>
      <c r="AO309" s="12"/>
      <c r="AP309" s="12"/>
      <c r="AQ309" s="23"/>
      <c r="AR309" s="12"/>
      <c r="AS309" s="12"/>
      <c r="AT309" s="12"/>
      <c r="AU309" s="23"/>
      <c r="AV309" s="12"/>
      <c r="AX309" s="12"/>
      <c r="AY309" s="23"/>
      <c r="AZ309" s="12"/>
      <c r="BB309" s="12"/>
      <c r="BC309" s="23"/>
      <c r="BD309" s="12"/>
      <c r="BF309" s="12"/>
      <c r="BG309" s="23"/>
      <c r="BH309" s="12"/>
    </row>
    <row r="310" spans="2:60" x14ac:dyDescent="0.25">
      <c r="B310" s="12"/>
      <c r="C310" s="21"/>
      <c r="D310" s="22"/>
      <c r="F310" s="12"/>
      <c r="G310" s="12"/>
      <c r="H310" s="12"/>
      <c r="I310" s="12"/>
      <c r="J310" s="12"/>
      <c r="K310" s="12"/>
      <c r="L310" s="12"/>
      <c r="M310" s="12"/>
      <c r="N310" s="12"/>
      <c r="O310" s="26"/>
      <c r="P310" s="12"/>
      <c r="Q310" s="12"/>
      <c r="R310" s="23"/>
      <c r="S310" s="12"/>
      <c r="T310" s="12"/>
      <c r="U310" s="12"/>
      <c r="Y310" s="23"/>
      <c r="Z310" s="12"/>
      <c r="AA310" s="12"/>
      <c r="AB310" s="12"/>
      <c r="AC310" s="23"/>
      <c r="AD310" s="12"/>
      <c r="AE310" s="12"/>
      <c r="AF310" s="23"/>
      <c r="AG310" s="12"/>
      <c r="AK310" s="12"/>
      <c r="AL310" s="12"/>
      <c r="AM310" s="23"/>
      <c r="AN310" s="12"/>
      <c r="AO310" s="12"/>
      <c r="AP310" s="12"/>
      <c r="AQ310" s="23"/>
      <c r="AR310" s="12"/>
      <c r="AS310" s="12"/>
      <c r="AT310" s="12"/>
      <c r="AU310" s="23"/>
      <c r="AV310" s="12"/>
      <c r="AX310" s="12"/>
      <c r="AY310" s="23"/>
      <c r="AZ310" s="12"/>
      <c r="BB310" s="12"/>
      <c r="BC310" s="23"/>
      <c r="BD310" s="12"/>
      <c r="BF310" s="12"/>
      <c r="BG310" s="23"/>
      <c r="BH310" s="12"/>
    </row>
    <row r="311" spans="2:60" x14ac:dyDescent="0.25">
      <c r="B311" s="12"/>
      <c r="C311" s="12"/>
      <c r="D311" s="12"/>
      <c r="F311" s="12"/>
      <c r="G311" s="12"/>
      <c r="H311" s="12"/>
      <c r="I311" s="12"/>
      <c r="J311" s="12"/>
      <c r="K311" s="12"/>
      <c r="L311" s="12"/>
      <c r="M311" s="12"/>
      <c r="N311" s="12"/>
      <c r="O311" s="26"/>
      <c r="P311" s="12"/>
      <c r="Q311" s="12"/>
      <c r="R311" s="23"/>
      <c r="S311" s="12"/>
      <c r="T311" s="12"/>
      <c r="U311" s="12"/>
      <c r="V311" s="23"/>
      <c r="W311" s="12"/>
      <c r="X311" s="12"/>
      <c r="Y311" s="23"/>
      <c r="Z311" s="12"/>
      <c r="AA311" s="12"/>
      <c r="AB311" s="12"/>
      <c r="AC311" s="23"/>
      <c r="AD311" s="12"/>
      <c r="AE311" s="12"/>
      <c r="AF311" s="23"/>
      <c r="AG311" s="12"/>
      <c r="AK311" s="12"/>
      <c r="AL311" s="12"/>
      <c r="AM311" s="23"/>
      <c r="AN311" s="12"/>
      <c r="AO311" s="12"/>
      <c r="AP311" s="12"/>
      <c r="AQ311" s="23"/>
      <c r="AR311" s="12"/>
      <c r="AS311" s="12"/>
      <c r="AT311" s="12"/>
      <c r="AU311" s="23"/>
      <c r="AV311" s="12"/>
      <c r="AX311" s="12"/>
      <c r="AY311" s="23"/>
      <c r="AZ311" s="12"/>
      <c r="BB311" s="12"/>
      <c r="BC311" s="23"/>
      <c r="BD311" s="12"/>
    </row>
    <row r="312" spans="2:60" x14ac:dyDescent="0.25">
      <c r="B312" s="12"/>
      <c r="C312" s="12"/>
      <c r="D312" s="12"/>
      <c r="F312" s="12"/>
      <c r="G312" s="12"/>
      <c r="H312" s="12"/>
      <c r="I312" s="12"/>
      <c r="J312" s="12"/>
      <c r="K312" s="23"/>
      <c r="L312" s="12"/>
      <c r="M312" s="12"/>
      <c r="N312" s="23"/>
      <c r="O312" s="25"/>
      <c r="P312" s="12"/>
      <c r="Q312" s="12"/>
      <c r="R312" s="23"/>
      <c r="S312" s="12"/>
      <c r="T312" s="12"/>
      <c r="U312" s="23"/>
      <c r="V312" s="12"/>
      <c r="W312" s="12"/>
      <c r="X312" s="12"/>
      <c r="Y312" s="23"/>
      <c r="Z312" s="12"/>
      <c r="AA312" s="12"/>
      <c r="AB312" s="23"/>
      <c r="AC312" s="12"/>
      <c r="AG312" s="12"/>
      <c r="AK312" s="12"/>
      <c r="AL312" s="12"/>
      <c r="AM312" s="23"/>
      <c r="AN312" s="12"/>
      <c r="AO312" s="12"/>
      <c r="AP312" s="12"/>
      <c r="AQ312" s="23"/>
      <c r="AR312" s="12"/>
    </row>
    <row r="313" spans="2:60" x14ac:dyDescent="0.25">
      <c r="C313" s="12"/>
      <c r="D313" s="12"/>
    </row>
    <row r="314" spans="2:60" x14ac:dyDescent="0.25">
      <c r="B314" s="12"/>
      <c r="C314" s="12"/>
      <c r="D314" s="12"/>
    </row>
    <row r="315" spans="2:60" x14ac:dyDescent="0.25">
      <c r="B315" s="12"/>
      <c r="C315" s="21"/>
      <c r="D315" s="22"/>
    </row>
    <row r="316" spans="2:60" x14ac:dyDescent="0.25">
      <c r="B316" s="12"/>
      <c r="C316" s="12"/>
      <c r="D316" s="12"/>
    </row>
    <row r="317" spans="2:60" x14ac:dyDescent="0.25">
      <c r="C317" s="12"/>
      <c r="D317" s="12"/>
    </row>
    <row r="318" spans="2:60" x14ac:dyDescent="0.25">
      <c r="B318" s="12"/>
      <c r="C318" s="12"/>
      <c r="D318" s="23"/>
    </row>
    <row r="319" spans="2:60" x14ac:dyDescent="0.25">
      <c r="B319" s="12"/>
      <c r="C319" s="21"/>
      <c r="D319" s="22"/>
    </row>
    <row r="320" spans="2:60" x14ac:dyDescent="0.25">
      <c r="B320" s="12"/>
      <c r="C320" s="12"/>
      <c r="D320" s="12"/>
    </row>
    <row r="321" spans="2:4" x14ac:dyDescent="0.25">
      <c r="B321" s="12"/>
      <c r="C321" s="12"/>
      <c r="D321" s="12"/>
    </row>
    <row r="322" spans="2:4" x14ac:dyDescent="0.25">
      <c r="B322" s="12"/>
      <c r="C322" s="12"/>
      <c r="D322" s="12"/>
    </row>
    <row r="323" spans="2:4" x14ac:dyDescent="0.25">
      <c r="B323" s="12"/>
      <c r="C323" s="12"/>
      <c r="D323" s="12"/>
    </row>
    <row r="324" spans="2:4" x14ac:dyDescent="0.25">
      <c r="C324" s="12"/>
      <c r="D324" s="12"/>
    </row>
    <row r="325" spans="2:4" x14ac:dyDescent="0.25">
      <c r="B325" s="12"/>
      <c r="C325" s="12"/>
      <c r="D325" s="12"/>
    </row>
    <row r="326" spans="2:4" x14ac:dyDescent="0.25">
      <c r="B326" s="12"/>
      <c r="C326" s="21"/>
      <c r="D326" s="22"/>
    </row>
    <row r="327" spans="2:4" x14ac:dyDescent="0.25">
      <c r="B327" s="12"/>
      <c r="C327" s="12"/>
      <c r="D327" s="12"/>
    </row>
    <row r="328" spans="2:4" x14ac:dyDescent="0.25">
      <c r="B328" s="12"/>
      <c r="C328" s="12"/>
      <c r="D328" s="12"/>
    </row>
    <row r="329" spans="2:4" x14ac:dyDescent="0.25">
      <c r="B329" s="12"/>
      <c r="C329" s="12"/>
      <c r="D329" s="12"/>
    </row>
    <row r="330" spans="2:4" x14ac:dyDescent="0.25">
      <c r="C330" s="12"/>
      <c r="D330" s="12"/>
    </row>
    <row r="331" spans="2:4" x14ac:dyDescent="0.25">
      <c r="B331" s="12"/>
      <c r="C331" s="12"/>
      <c r="D331" s="23"/>
    </row>
    <row r="332" spans="2:4" x14ac:dyDescent="0.25">
      <c r="B332" s="12"/>
      <c r="C332" s="21"/>
      <c r="D332" s="22"/>
    </row>
    <row r="333" spans="2:4" x14ac:dyDescent="0.25">
      <c r="B333" s="12"/>
      <c r="C333" s="12"/>
      <c r="D333" s="12"/>
    </row>
    <row r="334" spans="2:4" x14ac:dyDescent="0.25">
      <c r="B334" s="12"/>
      <c r="C334" s="12"/>
      <c r="D334" s="12"/>
    </row>
    <row r="335" spans="2:4" x14ac:dyDescent="0.25">
      <c r="B335" s="12"/>
      <c r="C335" s="12"/>
      <c r="D335" s="12"/>
    </row>
    <row r="336" spans="2:4" x14ac:dyDescent="0.25">
      <c r="B336" s="12"/>
      <c r="C336" s="12"/>
      <c r="D336" s="12"/>
    </row>
    <row r="337" spans="2:4" x14ac:dyDescent="0.25">
      <c r="B337" s="12"/>
      <c r="C337" s="12"/>
      <c r="D337" s="12"/>
    </row>
    <row r="338" spans="2:4" x14ac:dyDescent="0.25">
      <c r="B338" s="12"/>
      <c r="C338" s="12"/>
      <c r="D338" s="12"/>
    </row>
    <row r="339" spans="2:4" x14ac:dyDescent="0.25">
      <c r="B339" s="12"/>
      <c r="C339" s="23"/>
      <c r="D339" s="12"/>
    </row>
    <row r="340" spans="2:4" x14ac:dyDescent="0.25">
      <c r="B340" s="12"/>
      <c r="C340" s="23"/>
      <c r="D340" s="12"/>
    </row>
    <row r="341" spans="2:4" x14ac:dyDescent="0.25">
      <c r="B341" s="12"/>
      <c r="C341" s="23"/>
      <c r="D341" s="12"/>
    </row>
    <row r="342" spans="2:4" x14ac:dyDescent="0.25">
      <c r="C342" s="12"/>
      <c r="D342" s="12"/>
    </row>
    <row r="343" spans="2:4" x14ac:dyDescent="0.25">
      <c r="B343" s="12"/>
      <c r="C343" s="23"/>
      <c r="D343" s="12"/>
    </row>
    <row r="344" spans="2:4" x14ac:dyDescent="0.25">
      <c r="B344" s="12"/>
      <c r="C344" s="28"/>
      <c r="D344" s="22"/>
    </row>
    <row r="345" spans="2:4" x14ac:dyDescent="0.25">
      <c r="B345" s="12"/>
      <c r="C345" s="12"/>
      <c r="D345" s="23"/>
    </row>
    <row r="346" spans="2:4" x14ac:dyDescent="0.25">
      <c r="C346" s="12"/>
      <c r="D346" s="23"/>
    </row>
    <row r="347" spans="2:4" x14ac:dyDescent="0.25">
      <c r="B347" s="12"/>
      <c r="C347" s="23"/>
      <c r="D347" s="23"/>
    </row>
    <row r="348" spans="2:4" x14ac:dyDescent="0.25">
      <c r="B348" s="12"/>
      <c r="C348" s="28"/>
      <c r="D348" s="22"/>
    </row>
    <row r="349" spans="2:4" x14ac:dyDescent="0.25">
      <c r="C349" s="12"/>
      <c r="D349" s="23"/>
    </row>
    <row r="350" spans="2:4" x14ac:dyDescent="0.25">
      <c r="B350" s="12"/>
      <c r="C350" s="12"/>
      <c r="D350" s="23"/>
    </row>
    <row r="351" spans="2:4" x14ac:dyDescent="0.25">
      <c r="B351" s="12"/>
      <c r="C351" s="28"/>
      <c r="D351" s="22"/>
    </row>
    <row r="352" spans="2:4" x14ac:dyDescent="0.25">
      <c r="C352" s="12"/>
      <c r="D352" s="23"/>
    </row>
    <row r="353" spans="2:4" x14ac:dyDescent="0.25">
      <c r="B353" s="12"/>
      <c r="C353" s="12"/>
      <c r="D353" s="23"/>
    </row>
    <row r="354" spans="2:4" x14ac:dyDescent="0.25">
      <c r="B354" s="12"/>
      <c r="C354" s="28"/>
      <c r="D354" s="22"/>
    </row>
    <row r="355" spans="2:4" x14ac:dyDescent="0.25">
      <c r="C355" s="12"/>
      <c r="D355" s="23"/>
    </row>
    <row r="356" spans="2:4" x14ac:dyDescent="0.25">
      <c r="B356" s="12"/>
      <c r="C356" s="12"/>
      <c r="D356" s="23"/>
    </row>
    <row r="357" spans="2:4" x14ac:dyDescent="0.25">
      <c r="B357" s="12"/>
      <c r="C357" s="28"/>
      <c r="D357" s="22"/>
    </row>
    <row r="358" spans="2:4" x14ac:dyDescent="0.25">
      <c r="B358" s="12"/>
      <c r="C358" s="12"/>
      <c r="D358" s="23"/>
    </row>
    <row r="359" spans="2:4" x14ac:dyDescent="0.25">
      <c r="C359" s="12"/>
      <c r="D359" s="23"/>
    </row>
    <row r="360" spans="2:4" x14ac:dyDescent="0.25">
      <c r="C360" s="12"/>
      <c r="D360" s="23"/>
    </row>
  </sheetData>
  <sheetProtection algorithmName="SHA-512" hashValue="TquOD1YyhKT2bpW2jmMomWGQDP02vm8VROlhWSYKeeO+Qqb8MrJC5Oohesl2ScE77YpO2tVupG7Fu9fxwhUU5g==" saltValue="fqv1gB7s5AOt32L4EJR1SA==" spinCount="100000" sheet="1" objects="1" scenarios="1"/>
  <phoneticPr fontId="16" type="noConversion"/>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B28BF1-9D42-4676-A6CE-E49E183F0920}">
  <ds:schemaRefs>
    <ds:schemaRef ds:uri="ceb55eae-5365-4b69-978d-e6d87bfdd7c3"/>
    <ds:schemaRef ds:uri="http://schemas.microsoft.com/office/2006/documentManagement/types"/>
    <ds:schemaRef ds:uri="http://schemas.microsoft.com/office/2006/metadata/properties"/>
    <ds:schemaRef ds:uri="http://schemas.microsoft.com/office/infopath/2007/PartnerControls"/>
    <ds:schemaRef ds:uri="http://purl.org/dc/elements/1.1/"/>
    <ds:schemaRef ds:uri="http://purl.org/dc/terms/"/>
    <ds:schemaRef ds:uri="http://www.w3.org/XML/1998/namespace"/>
    <ds:schemaRef ds:uri="http://purl.org/dc/dcmitype/"/>
    <ds:schemaRef ds:uri="830fd529-db41-47fb-aff4-1941e201b6a9"/>
    <ds:schemaRef ds:uri="http://schemas.openxmlformats.org/package/2006/metadata/core-properties"/>
  </ds:schemaRefs>
</ds:datastoreItem>
</file>

<file path=customXml/itemProps2.xml><?xml version="1.0" encoding="utf-8"?>
<ds:datastoreItem xmlns:ds="http://schemas.openxmlformats.org/officeDocument/2006/customXml" ds:itemID="{05652663-F7AA-43F4-8DB5-937A892400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60D4DC-1A9E-4667-A22C-5115CC2432A3}">
  <ds:schemaRefs>
    <ds:schemaRef ds:uri="http://schemas.microsoft.com/DataMashup"/>
  </ds:schemaRefs>
</ds:datastoreItem>
</file>

<file path=customXml/itemProps4.xml><?xml version="1.0" encoding="utf-8"?>
<ds:datastoreItem xmlns:ds="http://schemas.openxmlformats.org/officeDocument/2006/customXml" ds:itemID="{D4F153BA-9607-484A-A4F6-2F217C16A5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19</vt:i4>
      </vt:variant>
    </vt:vector>
  </HeadingPairs>
  <TitlesOfParts>
    <vt:vector size="22" baseType="lpstr">
      <vt:lpstr>Ohje</vt:lpstr>
      <vt:lpstr>Toimenpiteet</vt:lpstr>
      <vt:lpstr>Toimenpiteiden luokittelu</vt:lpstr>
      <vt:lpstr>Asiakastoiminnot_6</vt:lpstr>
      <vt:lpstr>Energia_ala</vt:lpstr>
      <vt:lpstr>Energia_ala_muu</vt:lpstr>
      <vt:lpstr>Energiantuotanto</vt:lpstr>
      <vt:lpstr>Järjestelmätason_tehokkuus_1</vt:lpstr>
      <vt:lpstr>Ohje!KTEK_TEK</vt:lpstr>
      <vt:lpstr>KTEK_TEK</vt:lpstr>
      <vt:lpstr>Kulutuspään_ratkaisu_2</vt:lpstr>
      <vt:lpstr>Ohje!Kylla_ei</vt:lpstr>
      <vt:lpstr>Kylla_ei</vt:lpstr>
      <vt:lpstr>Muu_5</vt:lpstr>
      <vt:lpstr>Muu_oma_toiminta_10</vt:lpstr>
      <vt:lpstr>Ohje!Toteutusvaihe</vt:lpstr>
      <vt:lpstr>Toteutusvaihe</vt:lpstr>
      <vt:lpstr>Tuotantolaitoksen_tehokkuus_1</vt:lpstr>
      <vt:lpstr>Uusi_energialähde_3</vt:lpstr>
      <vt:lpstr>Verkon_käyttö_7</vt:lpstr>
      <vt:lpstr>Verkon_rakentaminen_ja_kunnossapito_8</vt:lpstr>
      <vt:lpstr>Verkon_suunnittelu_9</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Jaana Federley</cp:lastModifiedBy>
  <cp:revision/>
  <dcterms:created xsi:type="dcterms:W3CDTF">2017-09-04T16:16:30Z</dcterms:created>
  <dcterms:modified xsi:type="dcterms:W3CDTF">2026-09-24T09:12:49Z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