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ämäTyökirja"/>
  <mc:AlternateContent xmlns:mc="http://schemas.openxmlformats.org/markup-compatibility/2006">
    <mc:Choice Requires="x15">
      <x15ac:absPath xmlns:x15ac="http://schemas.microsoft.com/office/spreadsheetml/2010/11/ac" url="https://motivaoy-my.sharepoint.com/personal/jaana_federley_motiva_fi/Documents/Desktop/Siirtotiedostot/ET/"/>
    </mc:Choice>
  </mc:AlternateContent>
  <xr:revisionPtr revIDLastSave="227" documentId="8_{6984140C-655E-4EF8-BFB4-D69A45E60831}" xr6:coauthVersionLast="47" xr6:coauthVersionMax="47" xr10:uidLastSave="{02F07D33-CEF3-4EF6-9A21-AB702F5A2D25}"/>
  <workbookProtection workbookAlgorithmName="SHA-512" workbookHashValue="JB/A08gpq3UvBzpgr9I1/8YGSzhZ5CCUZF0VgrYPVZm0+nQhMN5Ghpm5fvIHA4yPR/jgu7nbIfZIzPE+tSSfSg==" workbookSaltValue="aGUwWYpO6YQ+LcdMqBohcQ==" workbookSpinCount="100000" lockStructure="1"/>
  <bookViews>
    <workbookView xWindow="3510" yWindow="3510" windowWidth="21600" windowHeight="11295" tabRatio="852" xr2:uid="{00000000-000D-0000-FFFF-FFFF00000000}"/>
  </bookViews>
  <sheets>
    <sheet name="Ohje" sheetId="6" r:id="rId1"/>
    <sheet name="Toimenpiteet" sheetId="1" r:id="rId2"/>
    <sheet name="Toimenpiteiden luokittelu" sheetId="3" state="hidden" r:id="rId3"/>
  </sheets>
  <definedNames>
    <definedName name="Asiakastoiminnot_6">'Toimenpiteiden luokittelu'!$C$44:$C$46</definedName>
    <definedName name="Energia_ala">'Toimenpiteiden luokittelu'!$C$8:$C$21</definedName>
    <definedName name="Energia_ala_muu">'Toimenpiteiden luokittelu'!$C$16:$C$21</definedName>
    <definedName name="Energiantuotanto">'Toimenpiteiden luokittelu'!$C$9:$C$14</definedName>
    <definedName name="Järjestelmätason_tehokkuus_1">'Toimenpiteiden luokittelu'!$C$25:$C$28</definedName>
    <definedName name="KTEK_TEK" localSheetId="0">Table2[KTEK_TEK]</definedName>
    <definedName name="KTEK_TEK">Table2[KTEK_TEK]</definedName>
    <definedName name="Kulutuspään_ratkaisu_2">'Toimenpiteiden luokittelu'!$C$30:$C$31</definedName>
    <definedName name="Kylla_ei" localSheetId="0">Table4[Kylla_Ei]</definedName>
    <definedName name="Kylla_ei">Table4[Kylla_Ei]</definedName>
    <definedName name="Muu_5">'Toimenpiteiden luokittelu'!$C$41:$C$42</definedName>
    <definedName name="Muu_oma_toiminta_10">'Toimenpiteiden luokittelu'!$C$66:$C$67</definedName>
    <definedName name="Toteutusvaihe" localSheetId="0">Table3[Toteutusvaihe]</definedName>
    <definedName name="Toteutusvaihe">Table3[Toteutusvaihe]</definedName>
    <definedName name="Tuotantolaitoksen_tehokkuus_1">'Toimenpiteiden luokittelu'!$C$37:$C$39</definedName>
    <definedName name="Uusi_energialähde_3">'Toimenpiteiden luokittelu'!$C$33:$C$35</definedName>
    <definedName name="Verkon_käyttö_7">'Toimenpiteiden luokittelu'!$C$48:$C$51</definedName>
    <definedName name="Verkon_rakentaminen_ja_kunnossapito_8">'Toimenpiteiden luokittelu'!$C$53:$C$58</definedName>
    <definedName name="Verkon_suunnittelu_9">'Toimenpiteiden luokittelu'!$C$60:$C$64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 r="P10" i="1" l="1"/>
  <c r="W10" i="1" s="1"/>
  <c r="B21" i="3"/>
  <c r="A2" i="1"/>
  <c r="E4" i="1" l="1"/>
  <c r="Z102" i="1"/>
  <c r="Z103" i="1"/>
  <c r="Z104" i="1"/>
  <c r="Z105" i="1"/>
  <c r="Z106" i="1"/>
  <c r="Z107" i="1"/>
  <c r="Z108" i="1"/>
  <c r="Z109" i="1"/>
  <c r="Y102" i="1"/>
  <c r="Y103" i="1"/>
  <c r="Y104" i="1"/>
  <c r="Y105" i="1"/>
  <c r="Y106" i="1"/>
  <c r="Y107" i="1"/>
  <c r="Y108" i="1"/>
  <c r="Y109" i="1"/>
  <c r="X109" i="1" s="1"/>
  <c r="P102" i="1"/>
  <c r="W102" i="1" s="1"/>
  <c r="P103" i="1"/>
  <c r="W103" i="1" s="1"/>
  <c r="P104" i="1"/>
  <c r="W104" i="1" s="1"/>
  <c r="P105" i="1"/>
  <c r="W105" i="1" s="1"/>
  <c r="P106" i="1"/>
  <c r="W106" i="1" s="1"/>
  <c r="P107" i="1"/>
  <c r="W107" i="1" s="1"/>
  <c r="P108" i="1"/>
  <c r="W108" i="1" s="1"/>
  <c r="P109" i="1"/>
  <c r="W109" i="1" s="1"/>
  <c r="X110" i="1"/>
  <c r="X102" i="1"/>
  <c r="X103" i="1"/>
  <c r="X104" i="1"/>
  <c r="X105" i="1"/>
  <c r="X106" i="1"/>
  <c r="X107" i="1"/>
  <c r="X108" i="1"/>
  <c r="P14" i="1" l="1"/>
  <c r="W14" i="1" s="1"/>
  <c r="P12" i="1"/>
  <c r="W12" i="1" s="1"/>
  <c r="P13" i="1"/>
  <c r="W13" i="1" s="1"/>
  <c r="P11" i="1"/>
  <c r="W11" i="1" s="1"/>
  <c r="P15" i="1"/>
  <c r="W15" i="1" s="1"/>
  <c r="P16" i="1"/>
  <c r="W16" i="1" s="1"/>
  <c r="P17" i="1"/>
  <c r="W17" i="1" s="1"/>
  <c r="P18" i="1"/>
  <c r="W18" i="1" s="1"/>
  <c r="P19" i="1"/>
  <c r="W19" i="1" s="1"/>
  <c r="P20" i="1"/>
  <c r="W20" i="1" s="1"/>
  <c r="P21" i="1"/>
  <c r="W21" i="1" s="1"/>
  <c r="P22" i="1"/>
  <c r="W22" i="1" s="1"/>
  <c r="P23" i="1"/>
  <c r="W23" i="1" s="1"/>
  <c r="P24" i="1"/>
  <c r="W24" i="1" s="1"/>
  <c r="P25" i="1"/>
  <c r="W25" i="1" s="1"/>
  <c r="P26" i="1"/>
  <c r="W26" i="1" s="1"/>
  <c r="P27" i="1"/>
  <c r="W27" i="1" s="1"/>
  <c r="P28" i="1"/>
  <c r="W28" i="1" s="1"/>
  <c r="P29" i="1"/>
  <c r="W29" i="1" s="1"/>
  <c r="P30" i="1"/>
  <c r="W30" i="1" s="1"/>
  <c r="P31" i="1"/>
  <c r="W31" i="1" s="1"/>
  <c r="P32" i="1"/>
  <c r="W32" i="1" s="1"/>
  <c r="P33" i="1"/>
  <c r="W33" i="1" s="1"/>
  <c r="P34" i="1"/>
  <c r="W34" i="1" s="1"/>
  <c r="P35" i="1"/>
  <c r="W35" i="1" s="1"/>
  <c r="P36" i="1"/>
  <c r="W36" i="1" s="1"/>
  <c r="P37" i="1"/>
  <c r="W37" i="1" s="1"/>
  <c r="P38" i="1"/>
  <c r="W38" i="1" s="1"/>
  <c r="P39" i="1"/>
  <c r="W39" i="1" s="1"/>
  <c r="P40" i="1"/>
  <c r="W40" i="1" s="1"/>
  <c r="P41" i="1"/>
  <c r="W41" i="1" s="1"/>
  <c r="P42" i="1"/>
  <c r="W42" i="1" s="1"/>
  <c r="P43" i="1"/>
  <c r="W43" i="1" s="1"/>
  <c r="P44" i="1"/>
  <c r="W44" i="1" s="1"/>
  <c r="P45" i="1"/>
  <c r="W45" i="1" s="1"/>
  <c r="P46" i="1"/>
  <c r="W46" i="1" s="1"/>
  <c r="P47" i="1"/>
  <c r="W47" i="1" s="1"/>
  <c r="P48" i="1"/>
  <c r="W48" i="1" s="1"/>
  <c r="P49" i="1"/>
  <c r="W49" i="1" s="1"/>
  <c r="P50" i="1"/>
  <c r="W50" i="1" s="1"/>
  <c r="P51" i="1"/>
  <c r="W51" i="1" s="1"/>
  <c r="P52" i="1"/>
  <c r="W52" i="1" s="1"/>
  <c r="P53" i="1"/>
  <c r="W53" i="1" s="1"/>
  <c r="P54" i="1"/>
  <c r="W54" i="1" s="1"/>
  <c r="P55" i="1"/>
  <c r="W55" i="1" s="1"/>
  <c r="P56" i="1"/>
  <c r="W56" i="1" s="1"/>
  <c r="P57" i="1"/>
  <c r="W57" i="1" s="1"/>
  <c r="P58" i="1"/>
  <c r="W58" i="1" s="1"/>
  <c r="P59" i="1"/>
  <c r="W59" i="1" s="1"/>
  <c r="P60" i="1"/>
  <c r="W60" i="1" s="1"/>
  <c r="P61" i="1"/>
  <c r="W61" i="1" s="1"/>
  <c r="P62" i="1"/>
  <c r="W62" i="1" s="1"/>
  <c r="P63" i="1"/>
  <c r="W63" i="1" s="1"/>
  <c r="P64" i="1"/>
  <c r="W64" i="1" s="1"/>
  <c r="P65" i="1"/>
  <c r="W65" i="1" s="1"/>
  <c r="P66" i="1"/>
  <c r="W66" i="1" s="1"/>
  <c r="P67" i="1"/>
  <c r="W67" i="1" s="1"/>
  <c r="P68" i="1"/>
  <c r="W68" i="1" s="1"/>
  <c r="P69" i="1"/>
  <c r="W69" i="1" s="1"/>
  <c r="P70" i="1"/>
  <c r="W70" i="1" s="1"/>
  <c r="P71" i="1"/>
  <c r="W71" i="1" s="1"/>
  <c r="P72" i="1"/>
  <c r="W72" i="1" s="1"/>
  <c r="P73" i="1"/>
  <c r="W73" i="1" s="1"/>
  <c r="P74" i="1"/>
  <c r="W74" i="1" s="1"/>
  <c r="P75" i="1"/>
  <c r="W75" i="1" s="1"/>
  <c r="P76" i="1"/>
  <c r="W76" i="1" s="1"/>
  <c r="P77" i="1"/>
  <c r="W77" i="1" s="1"/>
  <c r="P78" i="1"/>
  <c r="W78" i="1" s="1"/>
  <c r="P79" i="1"/>
  <c r="W79" i="1" s="1"/>
  <c r="P80" i="1"/>
  <c r="W80" i="1" s="1"/>
  <c r="P81" i="1"/>
  <c r="W81" i="1" s="1"/>
  <c r="P82" i="1"/>
  <c r="W82" i="1" s="1"/>
  <c r="P83" i="1"/>
  <c r="W83" i="1" s="1"/>
  <c r="P84" i="1"/>
  <c r="W84" i="1" s="1"/>
  <c r="P85" i="1"/>
  <c r="W85" i="1" s="1"/>
  <c r="P86" i="1"/>
  <c r="W86" i="1" s="1"/>
  <c r="P87" i="1"/>
  <c r="W87" i="1" s="1"/>
  <c r="P88" i="1"/>
  <c r="W88" i="1" s="1"/>
  <c r="P89" i="1"/>
  <c r="W89" i="1" s="1"/>
  <c r="P90" i="1"/>
  <c r="W90" i="1" s="1"/>
  <c r="P91" i="1"/>
  <c r="W91" i="1" s="1"/>
  <c r="P92" i="1"/>
  <c r="W92" i="1" s="1"/>
  <c r="P93" i="1"/>
  <c r="W93" i="1" s="1"/>
  <c r="P94" i="1"/>
  <c r="W94" i="1" s="1"/>
  <c r="P95" i="1"/>
  <c r="W95" i="1" s="1"/>
  <c r="P96" i="1"/>
  <c r="W96" i="1" s="1"/>
  <c r="P97" i="1"/>
  <c r="W97" i="1" s="1"/>
  <c r="P98" i="1"/>
  <c r="W98" i="1" s="1"/>
  <c r="P99" i="1"/>
  <c r="W99" i="1" s="1"/>
  <c r="P100" i="1"/>
  <c r="W100" i="1" s="1"/>
  <c r="P101" i="1"/>
  <c r="W101" i="1" s="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90" i="1"/>
  <c r="X91" i="1"/>
  <c r="X92" i="1"/>
  <c r="X93" i="1"/>
  <c r="X94" i="1"/>
  <c r="X95" i="1"/>
  <c r="X96" i="1"/>
  <c r="X97" i="1"/>
  <c r="X98" i="1"/>
  <c r="X99" i="1"/>
  <c r="X100" i="1"/>
  <c r="X101" i="1"/>
  <c r="Y10" i="1"/>
  <c r="X10" i="1" s="1"/>
  <c r="Y16" i="1"/>
  <c r="X16" i="1" s="1"/>
  <c r="B54" i="3"/>
  <c r="B55" i="3"/>
  <c r="B56" i="3"/>
  <c r="B57" i="3"/>
  <c r="B58" i="3"/>
  <c r="B53" i="3"/>
  <c r="Y11" i="1"/>
  <c r="X11" i="1" s="1"/>
  <c r="Y12" i="1"/>
  <c r="X12" i="1" s="1"/>
  <c r="Y13" i="1"/>
  <c r="X13" i="1" s="1"/>
  <c r="Y14" i="1"/>
  <c r="X14" i="1" s="1"/>
  <c r="Y15" i="1"/>
  <c r="X15" i="1" s="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X89" i="1" s="1"/>
  <c r="Y90" i="1"/>
  <c r="Y91" i="1"/>
  <c r="Y92" i="1"/>
  <c r="Y93" i="1"/>
  <c r="Y94" i="1"/>
  <c r="Y95" i="1"/>
  <c r="Y96" i="1"/>
  <c r="Y97" i="1"/>
  <c r="Y98" i="1"/>
  <c r="Y99" i="1"/>
  <c r="Y100" i="1"/>
  <c r="Y101" i="1"/>
  <c r="B67" i="3"/>
  <c r="B66" i="3"/>
  <c r="B61" i="3"/>
  <c r="B62" i="3"/>
  <c r="B63" i="3"/>
  <c r="B64" i="3"/>
  <c r="B60" i="3"/>
  <c r="B49" i="3"/>
  <c r="B50" i="3"/>
  <c r="B51" i="3"/>
  <c r="B48" i="3"/>
  <c r="B45" i="3"/>
  <c r="B46" i="3"/>
  <c r="B44" i="3"/>
  <c r="B42" i="3"/>
  <c r="B41" i="3"/>
  <c r="B38" i="3"/>
  <c r="B39" i="3"/>
  <c r="B37" i="3"/>
  <c r="B34" i="3"/>
  <c r="B35" i="3"/>
  <c r="B33" i="3"/>
  <c r="B31" i="3"/>
  <c r="B30" i="3"/>
  <c r="B26" i="3"/>
  <c r="B27" i="3"/>
  <c r="B28" i="3"/>
  <c r="B25" i="3"/>
  <c r="B17" i="3" l="1"/>
  <c r="B18" i="3"/>
  <c r="B19" i="3"/>
  <c r="B20" i="3"/>
  <c r="B10" i="3" l="1"/>
  <c r="B11" i="3"/>
  <c r="B12" i="3"/>
  <c r="B13" i="3"/>
  <c r="B14" i="3"/>
  <c r="A1" i="3" l="1"/>
</calcChain>
</file>

<file path=xl/sharedStrings.xml><?xml version="1.0" encoding="utf-8"?>
<sst xmlns="http://schemas.openxmlformats.org/spreadsheetml/2006/main" count="327" uniqueCount="245">
  <si>
    <t>Toimenpiteiden siirtotiedosto</t>
  </si>
  <si>
    <t>Energiantuotanto</t>
  </si>
  <si>
    <t>KTEK</t>
  </si>
  <si>
    <t>TEK</t>
  </si>
  <si>
    <t>1)</t>
  </si>
  <si>
    <t>3)</t>
  </si>
  <si>
    <t>6)</t>
  </si>
  <si>
    <t>7)</t>
  </si>
  <si>
    <t>8)</t>
  </si>
  <si>
    <t>11)</t>
  </si>
  <si>
    <t>12)</t>
  </si>
  <si>
    <t>13)</t>
  </si>
  <si>
    <t>14)</t>
  </si>
  <si>
    <t>15)</t>
  </si>
  <si>
    <t>16)</t>
  </si>
  <si>
    <t>17)</t>
  </si>
  <si>
    <t>18)</t>
  </si>
  <si>
    <t>19)</t>
  </si>
  <si>
    <t>20)</t>
  </si>
  <si>
    <t>T</t>
  </si>
  <si>
    <t>Toimipaikan nimi</t>
  </si>
  <si>
    <t>Raportointivuosi</t>
  </si>
  <si>
    <t>KTEK/TEK</t>
  </si>
  <si>
    <t>Investointi €</t>
  </si>
  <si>
    <t>TMA</t>
  </si>
  <si>
    <t>Toteutusvaihe</t>
  </si>
  <si>
    <t>Toteutusvuosi</t>
  </si>
  <si>
    <t>Lisätieto</t>
  </si>
  <si>
    <t>Toimenpidekoodi</t>
  </si>
  <si>
    <t>Toimenpiteille on lisätty karkea luokittelu, jonka avulla voidaan helpommin tuottaa yhteenvetoja toteutetuista toimenpiteistä.</t>
  </si>
  <si>
    <t>KTEK_TEK</t>
  </si>
  <si>
    <t>Kylla_Ei</t>
  </si>
  <si>
    <t>Toimiala</t>
  </si>
  <si>
    <t>Toimenpideohjelmat</t>
  </si>
  <si>
    <t>Koodi</t>
  </si>
  <si>
    <t>Kyllä</t>
  </si>
  <si>
    <t>linkitys tieto</t>
  </si>
  <si>
    <t>P</t>
  </si>
  <si>
    <t>Ei</t>
  </si>
  <si>
    <t>H</t>
  </si>
  <si>
    <t>E</t>
  </si>
  <si>
    <t>Muu</t>
  </si>
  <si>
    <t>MUU</t>
  </si>
  <si>
    <t>Tuotantolaitoksen tehokkuus</t>
  </si>
  <si>
    <t>TUOTANTO</t>
  </si>
  <si>
    <t>Uusi energialähde</t>
  </si>
  <si>
    <t>UUSI_ENERGIA</t>
  </si>
  <si>
    <t>Järjestelmätason tehokkuus</t>
  </si>
  <si>
    <t>JÄRJESTELMÄ</t>
  </si>
  <si>
    <t>Kulutuspään ratkaisu</t>
  </si>
  <si>
    <t>KULUTUSPÄÄ</t>
  </si>
  <si>
    <t>Verkon suunnittelu</t>
  </si>
  <si>
    <t>SUUNNITTELU</t>
  </si>
  <si>
    <t>Verkon rakentaminen ja kunnossapito</t>
  </si>
  <si>
    <t>KUNNOSSAPITO</t>
  </si>
  <si>
    <t>Verkon käyttö</t>
  </si>
  <si>
    <t>KÄYTTÖ</t>
  </si>
  <si>
    <t>Asiakastoiminnot</t>
  </si>
  <si>
    <t>ASIAKKAAT</t>
  </si>
  <si>
    <t>Muu oma toiminta</t>
  </si>
  <si>
    <t>Ilmaisjako</t>
  </si>
  <si>
    <t>Kohde</t>
  </si>
  <si>
    <t>22)</t>
  </si>
  <si>
    <t>kaukokylma</t>
  </si>
  <si>
    <t>Siirto Koodi</t>
  </si>
  <si>
    <t>ToimipaikanNimi</t>
  </si>
  <si>
    <t>Nimi</t>
  </si>
  <si>
    <t>KayttotekninenTekninen</t>
  </si>
  <si>
    <t>Investointi</t>
  </si>
  <si>
    <t>Takaisinmaksuaika</t>
  </si>
  <si>
    <t>Sahko</t>
  </si>
  <si>
    <t>Lampo</t>
  </si>
  <si>
    <t>Polttoaine</t>
  </si>
  <si>
    <t>Vesi</t>
  </si>
  <si>
    <t>SaastonElinika</t>
  </si>
  <si>
    <t>EscoTaiMuuRahoitus</t>
  </si>
  <si>
    <t>InvestointiTuki</t>
  </si>
  <si>
    <t>Lisatieto</t>
  </si>
  <si>
    <t>Energia-ala</t>
  </si>
  <si>
    <t>24)</t>
  </si>
  <si>
    <t>5.1</t>
  </si>
  <si>
    <t>5.2</t>
  </si>
  <si>
    <t>6.1</t>
  </si>
  <si>
    <t>6.2</t>
  </si>
  <si>
    <t>6.3</t>
  </si>
  <si>
    <t>Sähkö MWh/a</t>
  </si>
  <si>
    <t xml:space="preserve">Lämpö MWh/a </t>
  </si>
  <si>
    <t>PA MWh/a</t>
  </si>
  <si>
    <t>Toimipaikan tekninen tunniste *</t>
  </si>
  <si>
    <t>Käyttöohje</t>
  </si>
  <si>
    <t>1. Aloita tästä</t>
  </si>
  <si>
    <t>2. Tärkeimmät rajoitukset</t>
  </si>
  <si>
    <t>☐ Käytössäsi on uusin siirtotiedoston versio.</t>
  </si>
  <si>
    <t>Toimenpideluokka</t>
  </si>
  <si>
    <t>Sarake nro.</t>
  </si>
  <si>
    <t>Sarake</t>
  </si>
  <si>
    <t>Ohje</t>
  </si>
  <si>
    <t>Lämpö MWh/a</t>
  </si>
  <si>
    <t>Toimenpiteiden luokittelu</t>
  </si>
  <si>
    <t>Yhteystiedot</t>
  </si>
  <si>
    <t>Raportointivuosi *</t>
  </si>
  <si>
    <t>Toimenpiteen nimi *</t>
  </si>
  <si>
    <t>3. Sarakekohtaiset ohjeet</t>
  </si>
  <si>
    <t>seuranta-apu@motiva.fi</t>
  </si>
  <si>
    <t>1</t>
  </si>
  <si>
    <t>2</t>
  </si>
  <si>
    <t>3</t>
  </si>
  <si>
    <t>4</t>
  </si>
  <si>
    <t>5</t>
  </si>
  <si>
    <t>6</t>
  </si>
  <si>
    <t xml:space="preserve">TARKEMPI LUOKITTELU </t>
  </si>
  <si>
    <t>Järjestelmätason optimointi</t>
  </si>
  <si>
    <t>Lämpö ja jäähdytysvarastot</t>
  </si>
  <si>
    <t>Sähköakku</t>
  </si>
  <si>
    <t>Kulutusjousto</t>
  </si>
  <si>
    <t>Uusiutuva energialähde</t>
  </si>
  <si>
    <t>Vastaanotetun hukkalämmön hyödyntäminen</t>
  </si>
  <si>
    <t>Tuotannon uudistaminen</t>
  </si>
  <si>
    <t>Tuotannon tehostaminen</t>
  </si>
  <si>
    <t>Ajoneuvot</t>
  </si>
  <si>
    <t>Kaukolämpölaitteet</t>
  </si>
  <si>
    <t>Lämpöhäviöiden ja vuotojen vähentäminen</t>
  </si>
  <si>
    <t>Pumppaus</t>
  </si>
  <si>
    <t>Sähköhaviöiden optimointi</t>
  </si>
  <si>
    <t>Häviöiden optimointi</t>
  </si>
  <si>
    <t>Kaukolämmön lämpötilat</t>
  </si>
  <si>
    <t>Verkon mitoitus</t>
  </si>
  <si>
    <t>Pumppauksen ja lämpöhäviöiden optimointi</t>
  </si>
  <si>
    <t>Kiinteistöjen energiankulutus</t>
  </si>
  <si>
    <t>1.1</t>
  </si>
  <si>
    <t>1.2</t>
  </si>
  <si>
    <t>1.3</t>
  </si>
  <si>
    <t>1.4</t>
  </si>
  <si>
    <t>2.1</t>
  </si>
  <si>
    <t>2.2</t>
  </si>
  <si>
    <t>3.3</t>
  </si>
  <si>
    <t>3.1</t>
  </si>
  <si>
    <t>3.2</t>
  </si>
  <si>
    <t>4.1</t>
  </si>
  <si>
    <t>4.2</t>
  </si>
  <si>
    <t>4.3</t>
  </si>
  <si>
    <t>Tarkempiluokka_koodi</t>
  </si>
  <si>
    <t>7.1</t>
  </si>
  <si>
    <t>7.2</t>
  </si>
  <si>
    <t>7.3</t>
  </si>
  <si>
    <t>7.4</t>
  </si>
  <si>
    <t>8.1</t>
  </si>
  <si>
    <t>8.2</t>
  </si>
  <si>
    <t>8.3</t>
  </si>
  <si>
    <t>8.4</t>
  </si>
  <si>
    <t>8.5</t>
  </si>
  <si>
    <t>9.1</t>
  </si>
  <si>
    <t>9.2</t>
  </si>
  <si>
    <t>7</t>
  </si>
  <si>
    <t>8</t>
  </si>
  <si>
    <t>9</t>
  </si>
  <si>
    <t>10</t>
  </si>
  <si>
    <t>Kaukolämmön uudisrakentaminen</t>
  </si>
  <si>
    <t>Kaukolämpöverkon ja kaivojen uusiminen</t>
  </si>
  <si>
    <t>Sähköverkon uudisrakentaminen</t>
  </si>
  <si>
    <t>Sähköverkon uusiminen</t>
  </si>
  <si>
    <t>Kunnossapito</t>
  </si>
  <si>
    <t>8.6</t>
  </si>
  <si>
    <t>9.3</t>
  </si>
  <si>
    <t>9.4</t>
  </si>
  <si>
    <t>9.5</t>
  </si>
  <si>
    <t>10.1</t>
  </si>
  <si>
    <t>10.2</t>
  </si>
  <si>
    <t>APUsarake_Tarkempiluokka</t>
  </si>
  <si>
    <t>Elinikä siirtoon</t>
  </si>
  <si>
    <t>Toimipaikan nimi on vain tiedoston täyttäjän avuksi eikä siirry järjestelmään. Siirto tapahtuu teknisen tunnisteen perusteella.</t>
  </si>
  <si>
    <t>Tekstikenttä</t>
  </si>
  <si>
    <t>Numero (esim. 2026)</t>
  </si>
  <si>
    <t>Numero (esim. 12)</t>
  </si>
  <si>
    <t>Kaukokylmä MWh/a</t>
  </si>
  <si>
    <t>Säästön elinikä</t>
  </si>
  <si>
    <t>ESCO tai muu rahoitus</t>
  </si>
  <si>
    <t>Investointituki</t>
  </si>
  <si>
    <t>Numero (esim. 10 000)</t>
  </si>
  <si>
    <t>Numero (esim. 1,5)</t>
  </si>
  <si>
    <t>Numero (esim. 200)</t>
  </si>
  <si>
    <t>Ennen tietojen syöttämistä varmista seuraavat asiat:</t>
  </si>
  <si>
    <t>Numerosarja</t>
  </si>
  <si>
    <t>Investointi, joka kohdistuu energiansäästön aikaansaamiseen. Mikäli tarkka investointi ei ole tiedossa, syötä arvio. Ilmoita investoinniksi nolla (0) vain silloin, kun toimenpide ei ole vaatinut investointia.</t>
  </si>
  <si>
    <t>Valitse pudotusvalikon vaihtoehdoista se luokka, joka kuvaa parhaiten järjestelmää, johon toimenpide kohdistuu ja jossa energiaa säästyy.</t>
  </si>
  <si>
    <t>2) Pakollinen tieto *</t>
  </si>
  <si>
    <t>4) * Pakollinen tieto</t>
  </si>
  <si>
    <t>5) * Pakollinen tieto</t>
  </si>
  <si>
    <t>☐ Olet valinnut oikean toimialan siirtotiedoston.</t>
  </si>
  <si>
    <t>TMA = takaisinmaksuaika. Toimenpiteen edellyttämän energiatehokkuusinvestoinnin suora takaisinmaksuaika vuosina, tarvittaessa yhdellä desimaalilla.</t>
  </si>
  <si>
    <t>Tarkempi luokitus</t>
  </si>
  <si>
    <t>Valitse Kyllä, jos toimenpide on ilmoitettu päästökaupan ilmaisjaossa energiatehokkuustoimenpiteenä, jolla osoitetaan ilmaisjaon ehtojen täyttymistä.</t>
  </si>
  <si>
    <t xml:space="preserve">Toimipaikan tekninen tunniste * </t>
  </si>
  <si>
    <t xml:space="preserve">Raportointivuosi * </t>
  </si>
  <si>
    <t xml:space="preserve">Toimenpiteen nimi * </t>
  </si>
  <si>
    <t xml:space="preserve">Toimiala: </t>
  </si>
  <si>
    <t>⚠ Et voi muuttaa taulukon rakennetta, lisätä tai poistaa sarakkeita tai muuttaa otsikkorivejä.</t>
  </si>
  <si>
    <t>Toimenpiteeseen liittyvä lisätieto. Lisätiedoissa voi esimerkiksi kuvata toteutettua toimenpidettä tarkemmin tai antaa muuta toteutukseen liittyvää lisätietoa. Kentän enimmäispituus on 5 000 merkkiä.</t>
  </si>
  <si>
    <t>Vesi m³/a</t>
  </si>
  <si>
    <t>Valitse Kyllä, mikäli toimenpiteen toteutukseen on saatu investointitukea (energiatukea) energiatehokkuussopimukseen kuulumisen nojalla.</t>
  </si>
  <si>
    <r>
      <t xml:space="preserve">⚠ </t>
    </r>
    <r>
      <rPr>
        <b/>
        <sz val="12"/>
        <color theme="1"/>
        <rFont val="Calibri"/>
        <family val="2"/>
        <scheme val="minor"/>
      </rPr>
      <t>Toimenpiteen voi siirtää vain yhden kerran siirtotiedostolla.</t>
    </r>
    <r>
      <rPr>
        <sz val="12"/>
        <color theme="1"/>
        <rFont val="Calibri"/>
        <family val="2"/>
        <scheme val="minor"/>
      </rPr>
      <t xml:space="preserve"> Siirretyn toimenpiteen päivitys tapahtuu aina raportointijärjestelmässä viimeisimmällä avoinna olevalla vuosiraportilla.</t>
    </r>
  </si>
  <si>
    <t>Valitse Kyllä, mikäli toimenpiteen toteutuksessa on käytetty ESCO-menettelyä tai muuta säästötakuumenettelyä.</t>
  </si>
  <si>
    <t xml:space="preserve">Tällä Excel-tiedostolla voi siirtää energiansäästötoimenpiteiden tiedot energiatehokkuussopimusten raportointijärjestelmään.
Täytä tiedot Toimenpiteet-välilehdelle tämän ohjeen mukaisesti. Kun kaikki pakolliset tiedot on täytetty, tallenna tiedosto ja siirrä se järjestelmään.
</t>
  </si>
  <si>
    <t xml:space="preserve">Jos sinulla on kysyttävää siirtotiedostosta tai tietojen siirrossa ilmenee ongelmia, ole yhteydessä energiatehokkuussopimusten raportoinnin ylläpitoon (Seuranta-apu).
</t>
  </si>
  <si>
    <r>
      <t xml:space="preserve">☐ Toimenpiteiden siirto tapahtuu raportointijärjestelmän "Toimenpiteet ja energiakatselmukset" -osion </t>
    </r>
    <r>
      <rPr>
        <b/>
        <sz val="12"/>
        <color theme="1"/>
        <rFont val="Calibri"/>
        <family val="2"/>
        <scheme val="minor"/>
      </rPr>
      <t>"Tuo Excel-tiedostosta"-toiminnolla</t>
    </r>
    <r>
      <rPr>
        <sz val="12"/>
        <color theme="1"/>
        <rFont val="Calibri"/>
        <family val="2"/>
        <scheme val="minor"/>
      </rPr>
      <t>.</t>
    </r>
  </si>
  <si>
    <r>
      <t xml:space="preserve">⚠ </t>
    </r>
    <r>
      <rPr>
        <b/>
        <sz val="12"/>
        <color theme="1"/>
        <rFont val="Calibri"/>
        <family val="2"/>
        <scheme val="minor"/>
      </rPr>
      <t xml:space="preserve">Katselmuksissa todettuja toimenpiteitä ei voi siirtää tällä siirtotiedostolla. </t>
    </r>
    <r>
      <rPr>
        <sz val="12"/>
        <color theme="1"/>
        <rFont val="Calibri"/>
        <family val="2"/>
        <scheme val="minor"/>
      </rPr>
      <t>TEM:n tukemien katselmusten tai suurten yritysten pakolliseen katselmukseen liittyvän kohdekatselmuksen toimenpiteitä ei voi siirtää siirtotiedostolla, koska nämä toimenpiteet tulevat energiatehokkuussopimusten raportointijärjestelmään automaattisesti ylläpidon toimesta. Mikäli katselmustoimenpiteitä puuttuu vuosiraportilta, ole yhteydessä seuranta-apu@motiva.fi -osoitteeseen.</t>
    </r>
  </si>
  <si>
    <r>
      <t xml:space="preserve">⚠ Siirtotiedostolla voi siirtää samalla kertaa toimenpiteitä useammalle eri toimipaikalle, joihin siirron tekijällä on käyttöoikeudet. </t>
    </r>
    <r>
      <rPr>
        <b/>
        <sz val="12"/>
        <color theme="1"/>
        <rFont val="Calibri"/>
        <family val="2"/>
        <scheme val="minor"/>
      </rPr>
      <t>Huom</t>
    </r>
    <r>
      <rPr>
        <sz val="12"/>
        <color theme="1"/>
        <rFont val="Calibri"/>
        <family val="2"/>
        <scheme val="minor"/>
      </rPr>
      <t>. Toimenpiteitä voi siirtää kerralla vain samaan toimialaan ja samaan sopimukseen kuuluville toimipaikoille.</t>
    </r>
  </si>
  <si>
    <t>Tiedon tyyppi</t>
  </si>
  <si>
    <r>
      <t xml:space="preserve">Toimenpiteet siirretään oikeille toimipaikoille teknisen tunnisteen perusteella. Toimipaikan tekninen tunniste löytyy raportointijärjestelmästä vuosiraportin ensimmäiseltä sivulta kohdasta "Toimipaikan tiedot". </t>
    </r>
    <r>
      <rPr>
        <b/>
        <sz val="12"/>
        <color theme="1"/>
        <rFont val="Calibri"/>
        <family val="2"/>
        <scheme val="minor"/>
      </rPr>
      <t>Pakollinen tieto, jota ilman siirto ei onnistu.</t>
    </r>
  </si>
  <si>
    <r>
      <t xml:space="preserve">Lisää viimeisimmän avoinna olevan vuosiraportin vuosi. Toimenpiteet viedään aina viimeisimmälle avoinna olevalle vuodelle. </t>
    </r>
    <r>
      <rPr>
        <b/>
        <sz val="12"/>
        <color theme="1"/>
        <rFont val="Calibri"/>
        <family val="2"/>
        <scheme val="minor"/>
      </rPr>
      <t>Pakollinen tieto, jota ilman siirto ei onnistu.</t>
    </r>
  </si>
  <si>
    <r>
      <t xml:space="preserve">Anna toimenpiteelle lyhyt ja kuvaava nimi, josta käy ilmi, mitä on tehty ja missä laajuudessa. Kentän enimmäispituus on 255 merkkiä. Esimerkiksi: ”Ilmanvaihtokoneiden puhaltimien uusiminen kolmessa rakennuksessa”
</t>
    </r>
    <r>
      <rPr>
        <b/>
        <sz val="12"/>
        <rFont val="Calibri"/>
        <family val="2"/>
        <scheme val="minor"/>
      </rPr>
      <t>Pakollinen tieto, jota ilman siirto ei onnistu.</t>
    </r>
  </si>
  <si>
    <t xml:space="preserve">Valitse toimenpiteen toteutusvuosi avautuvasta listasta. Toteutusvuosi määräytyy sen mukaan, milloin toimenpiteestä tai erikseen raportoitavasta toimenpiteen vaiheesta alkaa syntyä energiansäästöä. 
Toteutusvuoden tulee olla sopimuskaudella 2026–2035. </t>
  </si>
  <si>
    <t>21)</t>
  </si>
  <si>
    <t>Luokitus</t>
  </si>
  <si>
    <t>TarkempiLuokitus</t>
  </si>
  <si>
    <t>Toimenpiteiden siirtotiedosto, Energiatehokkuussopimukset 2026-2035</t>
  </si>
  <si>
    <t xml:space="preserve">Toimenpiteen luokka </t>
  </si>
  <si>
    <t>Energia-ala muu</t>
  </si>
  <si>
    <t>Investointi-tuki</t>
  </si>
  <si>
    <r>
      <t xml:space="preserve">Ilmoita toimenpiteellä yhtenä vuonna saavutettava energiansäästö (sähkö) yksikössä MWh/a. </t>
    </r>
    <r>
      <rPr>
        <b/>
        <sz val="12"/>
        <color theme="1"/>
        <rFont val="Calibri"/>
        <family val="2"/>
        <scheme val="minor"/>
      </rPr>
      <t>Tähän soluun raportoidaan säästöjä muille kuin energiantuotannon toimipaikalle toteutettavalle toimenpiteelle.</t>
    </r>
  </si>
  <si>
    <r>
      <t xml:space="preserve">Ilmoita toimenpiteellä yhtenä vuonna saavutettava energiansäästö (lämpö) yksikössä MWh/a. </t>
    </r>
    <r>
      <rPr>
        <b/>
        <sz val="12"/>
        <color theme="1"/>
        <rFont val="Calibri"/>
        <family val="2"/>
        <scheme val="minor"/>
      </rPr>
      <t>Tähän soluun raportoidaan säästöjä muille kuin energiantuotannon toimipaikalle toteutettavalle toimenpiteelle</t>
    </r>
    <r>
      <rPr>
        <sz val="12"/>
        <color theme="1"/>
        <rFont val="Calibri"/>
        <family val="2"/>
        <scheme val="minor"/>
      </rPr>
      <t>.</t>
    </r>
  </si>
  <si>
    <r>
      <t>Ilmoita toimenpiteellä yhtenä vuonna saavutettava polttoaineiden säästö yksikössä MWh/a.</t>
    </r>
    <r>
      <rPr>
        <b/>
        <sz val="12"/>
        <color theme="1"/>
        <rFont val="Calibri"/>
        <family val="2"/>
        <scheme val="minor"/>
      </rPr>
      <t xml:space="preserve"> Tähän soluun raportoidaan säästöjä muille kuin energiantuotannon toimipaikalle toteutettavalle toimenpiteelle.</t>
    </r>
  </si>
  <si>
    <r>
      <t xml:space="preserve">Ilmoita toimenpiteellä yhtenä vuonna saavutettava kaukojäähdytyksen säästö yksikössä MWh/a. </t>
    </r>
    <r>
      <rPr>
        <b/>
        <sz val="12"/>
        <color theme="1"/>
        <rFont val="Calibri"/>
        <family val="2"/>
        <scheme val="minor"/>
      </rPr>
      <t>Tähän soluun raportoidaan säästöjä muille kuin energiantuotannon toimipaikalle toteutettavalle toimenpiteelle.</t>
    </r>
  </si>
  <si>
    <r>
      <t xml:space="preserve">Ilmoita toimenpiteellä yhtenä vuonna saavutettava vedensäästö yksikössä m³/a. </t>
    </r>
    <r>
      <rPr>
        <b/>
        <sz val="12"/>
        <color theme="1"/>
        <rFont val="Calibri"/>
        <family val="2"/>
        <scheme val="minor"/>
      </rPr>
      <t>Tähän soluun raportoidaan säästöjä muille kuin energiantuotannon toimipaikalle toteutettavalle toimenpiteelle.</t>
    </r>
  </si>
  <si>
    <t>Pudotusvalikko
(vaihtoehdot KTEK tai TEK)</t>
  </si>
  <si>
    <t>Pudotusvalikko 
(vaihtoehdot T, P, H, E)</t>
  </si>
  <si>
    <t>Pudotusvalikko
(vaihtoehdot Kyllä tai Ei)</t>
  </si>
  <si>
    <t>Pudotusvalikko
(useita vaihtoehtoja)</t>
  </si>
  <si>
    <r>
      <t xml:space="preserve">Valitse toimenpiteen toteutuksen vaihe annetuista vaihtoehdoista:
  T = toteutettu
  P = päätetty toteuttaa
  H = toteutusta harkitaan
</t>
    </r>
    <r>
      <rPr>
        <sz val="12"/>
        <rFont val="Calibri"/>
        <family val="2"/>
        <scheme val="minor"/>
      </rPr>
      <t xml:space="preserve">  E = ei toteuteta</t>
    </r>
    <r>
      <rPr>
        <sz val="12"/>
        <color theme="1"/>
        <rFont val="Calibri"/>
        <family val="2"/>
        <scheme val="minor"/>
      </rPr>
      <t xml:space="preserve">
Toimenpiteiden siirtotiedosto on tarkoitettu ensisijaisesti toteutettujen toimenpiteiden siirtoon. Kun toimenpide on kertaalleen siirretty raportointijärjestelmään, tulee mahdolliset muutokset (toteutusvaihe, tarkentunut investointi yms.) tehdä aina suoraan raportointijärjestelmään.</t>
    </r>
  </si>
  <si>
    <t>Elinikä kertoo, kuinka monta vuotta toimenpide tuottaa energiansäästöä toteutusvuodesta alkaen. TEK-toimenpiteen oletuselinikä on 15 vuotta, mutta voit tarvittaessa antaa muun eliniän kokonaislukuna. KTEK-toimenpiteen elinikä on aina 5 vuotta ja täyttyy automaattisesti KTEK-valinnan perusteella.</t>
  </si>
  <si>
    <t>Siirtotiedoston koodi</t>
  </si>
  <si>
    <t>☐ Muista, että tiedot syötetään vain Toimenpiteet-välilehdelle.</t>
  </si>
  <si>
    <t>Valitse, onko toimenpide käyttötekninen (KTEK) vai tekninen (TEK) toimenpide. 
Käyttötekninen toimenpide on esimerkiksi säätötoimi, joka voidaan yleensä toteuttaa ilman investointeja tai teknisiä muutoksia. Tekninen toimenpide vaatii yleensä investoinnin ja teknisen muutoksen tarkasteltavaan prosessiin tai kohteeseen.</t>
  </si>
  <si>
    <r>
      <t xml:space="preserve">⚠ Toimenpiteiden siirtotiedostolla voi siirtää </t>
    </r>
    <r>
      <rPr>
        <sz val="12"/>
        <rFont val="Calibri"/>
        <family val="2"/>
        <scheme val="minor"/>
      </rPr>
      <t>100 toimenpiteen tiedot (rivit 10–111</t>
    </r>
    <r>
      <rPr>
        <sz val="12"/>
        <color theme="1"/>
        <rFont val="Calibri"/>
        <family val="2"/>
        <scheme val="minor"/>
      </rPr>
      <t>). Jos siirrettäviä toimenpiteitä on tätä enemmän, jaa ne useammalle siirtotiedostolle.</t>
    </r>
  </si>
  <si>
    <t>ToimipaikkaId</t>
  </si>
  <si>
    <t>Ei siirretä_3</t>
  </si>
  <si>
    <t>9)</t>
  </si>
  <si>
    <t>10)</t>
  </si>
  <si>
    <t>Numerot rivillä 8 viittaavat "Ohje"-välilehdellä löytyviin ohjeisiin.</t>
  </si>
  <si>
    <t>KetjunToimipaikka</t>
  </si>
  <si>
    <t>ei_siirry_2</t>
  </si>
  <si>
    <t>ei_siirry_1</t>
  </si>
  <si>
    <t>TOIMENPITEET-V1-2026-09-17/MOTIVA</t>
  </si>
  <si>
    <r>
      <t xml:space="preserve">Täytä vain, jos raportoit Toimipaikkaryhmä- tai Ketju-tyyppiselle toimipaikalle ja toimenpide kohdistuu yhteen tiettyyn ryhmän tai ketjun kohteeseen. </t>
    </r>
    <r>
      <rPr>
        <b/>
        <sz val="12"/>
        <color theme="1"/>
        <rFont val="Calibri"/>
        <family val="2"/>
        <scheme val="minor"/>
      </rPr>
      <t>Lisää kohde raportointijärjestelmään ennen toimenpiteiden siirtoa</t>
    </r>
    <r>
      <rPr>
        <sz val="12"/>
        <color theme="1"/>
        <rFont val="Calibri"/>
        <family val="2"/>
        <scheme val="minor"/>
      </rPr>
      <t>. Jos kohdetta ei ole lisätty tai sitä ei löydy raportointijärjestelmästä ennen siirtoa, toimenpide siirtyy vuosiraportille, mutta Kohde-tieto jää tyhjäksi. Jätä kenttä tyhjäksi, jos toimenpide koskee useampaa tai kaikkia kohteita. Muilla toimipaikoilla kenttää ei tarvitse täyttää.</t>
    </r>
  </si>
  <si>
    <t>Säästöt (=vuosittainen säästö)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</si>
</sst>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6" x14ac:knownFonts="1">
    <font>
      <sz val="11"/>
      <color theme="1"/>
      <name val="Calibri"/>
      <family val="2"/>
      <scheme val="minor"/>
    </font>
    <font>
      <sz val="11"/>
      <color theme="1"/>
      <name val="Arial"/>
      <family val="2"/>
    </font>
    <font>
      <u/>
      <sz val="11"/>
      <color theme="10"/>
      <name val="Arial"/>
      <family val="2"/>
    </font>
    <font>
      <sz val="11"/>
      <color theme="1"/>
      <name val="Calibri"/>
      <family val="2"/>
      <scheme val="minor"/>
    </font>
    <font>
      <b/>
      <sz val="11"/>
      <color theme="1"/>
      <name val="Calibri"/>
      <family val="2"/>
      <scheme val="minor"/>
    </font>
    <font>
      <b/>
      <sz val="18"/>
      <color theme="1"/>
      <name val="Calibri"/>
      <family val="2"/>
      <scheme val="minor"/>
    </font>
    <font>
      <sz val="10"/>
      <color theme="1"/>
      <name val="Calibri"/>
      <family val="2"/>
      <scheme val="minor"/>
    </font>
    <font>
      <i/>
      <sz val="11"/>
      <color theme="1"/>
      <name val="Calibri"/>
      <family val="2"/>
      <scheme val="minor"/>
    </font>
    <font>
      <sz val="11"/>
      <color theme="0"/>
      <name val="Calibri"/>
      <family val="2"/>
      <scheme val="minor"/>
    </font>
    <font>
      <sz val="10"/>
      <color indexed="8"/>
      <name val="Arial"/>
      <family val="2"/>
    </font>
    <font>
      <sz val="11"/>
      <color indexed="8"/>
      <name val="Calibri"/>
      <family val="2"/>
    </font>
    <font>
      <b/>
      <sz val="11"/>
      <name val="Calibri"/>
      <family val="2"/>
      <scheme val="minor"/>
    </font>
    <font>
      <sz val="11"/>
      <name val="Calibri"/>
      <family val="2"/>
      <scheme val="minor"/>
    </font>
    <font>
      <b/>
      <sz val="11"/>
      <color theme="0"/>
      <name val="Calibri"/>
      <family val="2"/>
      <scheme val="minor"/>
    </font>
    <font>
      <b/>
      <sz val="11"/>
      <color indexed="8"/>
      <name val="Calibri"/>
      <family val="2"/>
    </font>
    <font>
      <sz val="11"/>
      <color rgb="FFFF0000"/>
      <name val="Calibri"/>
      <family val="2"/>
      <scheme val="minor"/>
    </font>
    <font>
      <sz val="8"/>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2"/>
      <name val="Calibri"/>
      <family val="2"/>
      <scheme val="minor"/>
    </font>
    <font>
      <sz val="12"/>
      <name val="Calibri"/>
      <family val="2"/>
      <scheme val="minor"/>
    </font>
    <font>
      <i/>
      <sz val="12"/>
      <color theme="1"/>
      <name val="Calibri"/>
      <family val="2"/>
      <scheme val="minor"/>
    </font>
    <font>
      <b/>
      <sz val="11"/>
      <color rgb="FFFF0000"/>
      <name val="Calibri"/>
      <family val="2"/>
      <scheme val="minor"/>
    </font>
    <font>
      <i/>
      <sz val="8"/>
      <color theme="1"/>
      <name val="Calibri"/>
      <family val="2"/>
      <scheme val="minor"/>
    </font>
    <font>
      <sz val="8"/>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4"/>
        <bgColor theme="4"/>
      </patternFill>
    </fill>
    <fill>
      <patternFill patternType="solid">
        <fgColor rgb="FFFFDFCB"/>
        <bgColor indexed="64"/>
      </patternFill>
    </fill>
    <fill>
      <patternFill patternType="solid">
        <fgColor rgb="FFB3F3FF"/>
        <bgColor indexed="64"/>
      </patternFill>
    </fill>
    <fill>
      <patternFill patternType="solid">
        <fgColor rgb="FF8EECFF"/>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style="thin">
        <color theme="4" tint="0.39997558519241921"/>
      </right>
      <top/>
      <bottom style="thin">
        <color theme="4" tint="0.39997558519241921"/>
      </bottom>
      <diagonal/>
    </border>
    <border>
      <left style="thin">
        <color indexed="64"/>
      </left>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left>
      <right/>
      <top style="thin">
        <color theme="4"/>
      </top>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auto="1"/>
      </right>
      <top style="thin">
        <color indexed="64"/>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style="thin">
        <color theme="0" tint="-0.24994659260841701"/>
      </top>
      <bottom/>
      <diagonal/>
    </border>
    <border>
      <left/>
      <right/>
      <top/>
      <bottom style="thin">
        <color theme="2" tint="-9.9917600024414813E-2"/>
      </bottom>
      <diagonal/>
    </border>
    <border>
      <left/>
      <right/>
      <top/>
      <bottom style="thin">
        <color theme="2" tint="-9.9948118533890809E-2"/>
      </bottom>
      <diagonal/>
    </border>
    <border>
      <left/>
      <right style="medium">
        <color auto="1"/>
      </right>
      <top/>
      <bottom style="thin">
        <color theme="2" tint="-9.9948118533890809E-2"/>
      </bottom>
      <diagonal/>
    </border>
    <border>
      <left/>
      <right/>
      <top style="thin">
        <color theme="2" tint="-9.9917600024414813E-2"/>
      </top>
      <bottom style="thin">
        <color theme="2" tint="-9.9917600024414813E-2"/>
      </bottom>
      <diagonal/>
    </border>
    <border>
      <left/>
      <right/>
      <top style="thin">
        <color theme="2" tint="-9.9948118533890809E-2"/>
      </top>
      <bottom style="thin">
        <color theme="2" tint="-9.9948118533890809E-2"/>
      </bottom>
      <diagonal/>
    </border>
    <border>
      <left/>
      <right style="medium">
        <color auto="1"/>
      </right>
      <top style="thin">
        <color theme="2" tint="-9.9948118533890809E-2"/>
      </top>
      <bottom style="thin">
        <color theme="2" tint="-9.9948118533890809E-2"/>
      </bottom>
      <diagonal/>
    </border>
    <border>
      <left/>
      <right/>
      <top style="thin">
        <color theme="2" tint="-9.9917600024414813E-2"/>
      </top>
      <bottom style="thin">
        <color theme="2" tint="-9.9948118533890809E-2"/>
      </bottom>
      <diagonal/>
    </border>
    <border>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style="medium">
        <color auto="1"/>
      </left>
      <right/>
      <top style="thin">
        <color theme="0" tint="-0.24994659260841701"/>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2" fillId="0" borderId="0" applyNumberFormat="0" applyFill="0" applyBorder="0" applyAlignment="0" applyProtection="0"/>
    <xf numFmtId="0" fontId="9" fillId="0" borderId="0"/>
  </cellStyleXfs>
  <cellXfs count="125">
    <xf numFmtId="0" fontId="0" fillId="0" borderId="0" xfId="0"/>
    <xf numFmtId="0" fontId="3" fillId="0" borderId="0" xfId="0" applyFont="1"/>
    <xf numFmtId="0" fontId="3" fillId="2" borderId="0" xfId="0" applyFont="1" applyFill="1"/>
    <xf numFmtId="0" fontId="4" fillId="0" borderId="0" xfId="0" applyFont="1"/>
    <xf numFmtId="0" fontId="5" fillId="0" borderId="0" xfId="0" applyFont="1"/>
    <xf numFmtId="0" fontId="6" fillId="0" borderId="0" xfId="0" applyFont="1"/>
    <xf numFmtId="0" fontId="7" fillId="0" borderId="0" xfId="0" applyFont="1"/>
    <xf numFmtId="3" fontId="0" fillId="0" borderId="0" xfId="0" applyNumberFormat="1"/>
    <xf numFmtId="164" fontId="0" fillId="0" borderId="0" xfId="0" applyNumberFormat="1"/>
    <xf numFmtId="0" fontId="8" fillId="0" borderId="0" xfId="0" applyFont="1"/>
    <xf numFmtId="0" fontId="0" fillId="0" borderId="0" xfId="0" applyProtection="1">
      <protection locked="0"/>
    </xf>
    <xf numFmtId="0" fontId="12" fillId="2" borderId="0" xfId="0" applyFont="1" applyFill="1"/>
    <xf numFmtId="0" fontId="12" fillId="0" borderId="0" xfId="0" applyFont="1"/>
    <xf numFmtId="0" fontId="15" fillId="0" borderId="0" xfId="0" applyFont="1"/>
    <xf numFmtId="49" fontId="3" fillId="0" borderId="0" xfId="0" applyNumberFormat="1" applyFont="1"/>
    <xf numFmtId="0" fontId="12" fillId="2" borderId="0" xfId="0" applyFont="1" applyFill="1" applyProtection="1">
      <protection hidden="1"/>
    </xf>
    <xf numFmtId="164" fontId="12" fillId="2" borderId="0" xfId="0" applyNumberFormat="1" applyFont="1" applyFill="1"/>
    <xf numFmtId="0" fontId="13" fillId="3" borderId="2" xfId="0" applyFont="1" applyFill="1" applyBorder="1"/>
    <xf numFmtId="49" fontId="0" fillId="0" borderId="0" xfId="0" applyNumberFormat="1"/>
    <xf numFmtId="0" fontId="3" fillId="0" borderId="0" xfId="0" applyFont="1" applyProtection="1">
      <protection locked="0"/>
    </xf>
    <xf numFmtId="0" fontId="3" fillId="2" borderId="0" xfId="0" applyFont="1" applyFill="1" applyProtection="1">
      <protection locked="0"/>
    </xf>
    <xf numFmtId="0" fontId="11" fillId="0" borderId="0" xfId="0" applyFont="1"/>
    <xf numFmtId="0" fontId="13" fillId="0" borderId="0" xfId="0" applyFont="1"/>
    <xf numFmtId="49" fontId="12" fillId="0" borderId="0" xfId="0" applyNumberFormat="1" applyFont="1"/>
    <xf numFmtId="0" fontId="10" fillId="0" borderId="0" xfId="3" applyFont="1"/>
    <xf numFmtId="0" fontId="12" fillId="0" borderId="0" xfId="0" applyFont="1" applyProtection="1">
      <protection locked="0"/>
    </xf>
    <xf numFmtId="49" fontId="12" fillId="0" borderId="0" xfId="0" applyNumberFormat="1" applyFont="1" applyProtection="1">
      <protection locked="0"/>
    </xf>
    <xf numFmtId="0" fontId="14" fillId="0" borderId="0" xfId="3" applyFont="1"/>
    <xf numFmtId="20" fontId="11" fillId="0" borderId="0" xfId="0" applyNumberFormat="1" applyFont="1" applyAlignment="1">
      <alignment horizontal="left" vertical="top"/>
    </xf>
    <xf numFmtId="0" fontId="17" fillId="0" borderId="0" xfId="0" applyFont="1"/>
    <xf numFmtId="0" fontId="17" fillId="0" borderId="0" xfId="0" applyFont="1" applyProtection="1">
      <protection locked="0"/>
    </xf>
    <xf numFmtId="0" fontId="0" fillId="0" borderId="0" xfId="0" applyAlignment="1">
      <alignment horizontal="center"/>
    </xf>
    <xf numFmtId="0" fontId="17" fillId="2" borderId="1" xfId="0" applyFont="1" applyFill="1" applyBorder="1"/>
    <xf numFmtId="3" fontId="19" fillId="0" borderId="0" xfId="0" applyNumberFormat="1" applyFont="1"/>
    <xf numFmtId="0" fontId="19" fillId="0" borderId="0" xfId="0" applyFont="1"/>
    <xf numFmtId="0" fontId="13" fillId="3" borderId="5" xfId="0" applyFont="1" applyFill="1" applyBorder="1"/>
    <xf numFmtId="0" fontId="0" fillId="0" borderId="6" xfId="0" applyBorder="1"/>
    <xf numFmtId="0" fontId="13" fillId="3" borderId="4" xfId="0" applyFont="1" applyFill="1" applyBorder="1"/>
    <xf numFmtId="49" fontId="10" fillId="0" borderId="0" xfId="3" applyNumberFormat="1" applyFont="1"/>
    <xf numFmtId="0" fontId="22" fillId="0" borderId="0" xfId="0" applyFont="1"/>
    <xf numFmtId="0" fontId="17" fillId="0" borderId="0" xfId="0" applyFont="1" applyAlignment="1">
      <alignment horizontal="left" vertical="top" wrapText="1"/>
    </xf>
    <xf numFmtId="0" fontId="17" fillId="0" borderId="0" xfId="0" applyFont="1" applyAlignment="1">
      <alignment vertical="top" wrapText="1"/>
    </xf>
    <xf numFmtId="0" fontId="17" fillId="0" borderId="7" xfId="0" applyFont="1" applyBorder="1" applyProtection="1">
      <protection locked="0"/>
    </xf>
    <xf numFmtId="0" fontId="17" fillId="0" borderId="8" xfId="0" applyFont="1" applyBorder="1" applyProtection="1">
      <protection locked="0"/>
    </xf>
    <xf numFmtId="1" fontId="17" fillId="0" borderId="8" xfId="0" applyNumberFormat="1" applyFont="1" applyBorder="1" applyProtection="1">
      <protection locked="0"/>
    </xf>
    <xf numFmtId="3" fontId="17" fillId="0" borderId="8" xfId="0" applyNumberFormat="1" applyFont="1" applyBorder="1" applyProtection="1">
      <protection locked="0"/>
    </xf>
    <xf numFmtId="2" fontId="17" fillId="0" borderId="8" xfId="0" applyNumberFormat="1" applyFont="1" applyBorder="1" applyProtection="1">
      <protection locked="0"/>
    </xf>
    <xf numFmtId="164" fontId="17" fillId="0" borderId="8" xfId="0" applyNumberFormat="1" applyFont="1" applyBorder="1" applyProtection="1">
      <protection locked="0"/>
    </xf>
    <xf numFmtId="0" fontId="17" fillId="0" borderId="9" xfId="0" applyFont="1" applyBorder="1" applyProtection="1">
      <protection locked="0"/>
    </xf>
    <xf numFmtId="0" fontId="17" fillId="0" borderId="10" xfId="0" applyFont="1" applyBorder="1" applyProtection="1">
      <protection locked="0"/>
    </xf>
    <xf numFmtId="1" fontId="17" fillId="0" borderId="10" xfId="0" applyNumberFormat="1" applyFont="1" applyBorder="1" applyProtection="1">
      <protection locked="0"/>
    </xf>
    <xf numFmtId="3" fontId="17" fillId="0" borderId="10" xfId="0" applyNumberFormat="1" applyFont="1" applyBorder="1" applyProtection="1">
      <protection locked="0"/>
    </xf>
    <xf numFmtId="2" fontId="17" fillId="0" borderId="10" xfId="0" applyNumberFormat="1" applyFont="1" applyBorder="1" applyProtection="1">
      <protection locked="0"/>
    </xf>
    <xf numFmtId="164" fontId="17" fillId="0" borderId="10" xfId="0" applyNumberFormat="1" applyFont="1" applyBorder="1" applyProtection="1">
      <protection locked="0"/>
    </xf>
    <xf numFmtId="165" fontId="17" fillId="0" borderId="10" xfId="0" applyNumberFormat="1" applyFont="1" applyBorder="1" applyProtection="1">
      <protection locked="0"/>
    </xf>
    <xf numFmtId="0" fontId="17" fillId="0" borderId="11" xfId="0" applyFont="1" applyBorder="1" applyProtection="1">
      <protection locked="0"/>
    </xf>
    <xf numFmtId="0" fontId="17" fillId="0" borderId="12" xfId="0" applyFont="1" applyBorder="1" applyProtection="1">
      <protection locked="0"/>
    </xf>
    <xf numFmtId="1" fontId="17" fillId="0" borderId="12" xfId="0" applyNumberFormat="1" applyFont="1" applyBorder="1" applyProtection="1">
      <protection locked="0"/>
    </xf>
    <xf numFmtId="3" fontId="17" fillId="0" borderId="12" xfId="0" applyNumberFormat="1" applyFont="1" applyBorder="1" applyProtection="1">
      <protection locked="0"/>
    </xf>
    <xf numFmtId="2" fontId="17" fillId="0" borderId="12" xfId="0" applyNumberFormat="1" applyFont="1" applyBorder="1" applyProtection="1">
      <protection locked="0"/>
    </xf>
    <xf numFmtId="164" fontId="17" fillId="0" borderId="12" xfId="0" applyNumberFormat="1" applyFont="1" applyBorder="1" applyProtection="1">
      <protection locked="0"/>
    </xf>
    <xf numFmtId="165" fontId="17" fillId="0" borderId="12" xfId="0" applyNumberFormat="1" applyFont="1" applyBorder="1" applyProtection="1">
      <protection locked="0"/>
    </xf>
    <xf numFmtId="0" fontId="17" fillId="0" borderId="13" xfId="0" applyFont="1" applyBorder="1" applyProtection="1">
      <protection locked="0"/>
    </xf>
    <xf numFmtId="0" fontId="17" fillId="0" borderId="14" xfId="0" applyFont="1" applyBorder="1" applyProtection="1">
      <protection locked="0"/>
    </xf>
    <xf numFmtId="0" fontId="17" fillId="0" borderId="15" xfId="0" applyFont="1" applyBorder="1" applyProtection="1">
      <protection locked="0"/>
    </xf>
    <xf numFmtId="0" fontId="7" fillId="0" borderId="0" xfId="0" applyFont="1" applyAlignment="1">
      <alignment horizontal="center"/>
    </xf>
    <xf numFmtId="3" fontId="7" fillId="0" borderId="0" xfId="0" applyNumberFormat="1" applyFont="1" applyAlignment="1">
      <alignment horizontal="center"/>
    </xf>
    <xf numFmtId="3" fontId="7" fillId="0" borderId="0" xfId="0" applyNumberFormat="1" applyFont="1" applyAlignment="1">
      <alignment horizontal="left"/>
    </xf>
    <xf numFmtId="164" fontId="7" fillId="0" borderId="0" xfId="0" applyNumberFormat="1" applyFont="1" applyAlignment="1">
      <alignment horizontal="center"/>
    </xf>
    <xf numFmtId="0" fontId="0" fillId="0" borderId="0" xfId="0" applyProtection="1">
      <protection hidden="1"/>
    </xf>
    <xf numFmtId="0" fontId="7" fillId="0" borderId="0" xfId="0" applyFont="1" applyAlignment="1" applyProtection="1">
      <alignment horizontal="center"/>
      <protection hidden="1"/>
    </xf>
    <xf numFmtId="165" fontId="17" fillId="0" borderId="8" xfId="0" applyNumberFormat="1" applyFont="1" applyBorder="1" applyProtection="1">
      <protection locked="0" hidden="1"/>
    </xf>
    <xf numFmtId="0" fontId="0" fillId="0" borderId="0" xfId="0" applyProtection="1">
      <protection locked="0" hidden="1"/>
    </xf>
    <xf numFmtId="0" fontId="22" fillId="0" borderId="0" xfId="0" applyFont="1" applyAlignment="1">
      <alignment horizontal="right"/>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0" xfId="0" applyFont="1" applyAlignment="1">
      <alignment horizontal="center" vertical="center" wrapText="1"/>
    </xf>
    <xf numFmtId="0" fontId="23" fillId="0" borderId="0" xfId="0" applyFont="1"/>
    <xf numFmtId="0" fontId="22" fillId="2" borderId="1" xfId="0" applyFont="1" applyFill="1" applyBorder="1" applyProtection="1">
      <protection hidden="1"/>
    </xf>
    <xf numFmtId="0" fontId="17" fillId="0" borderId="30" xfId="0" applyFont="1" applyBorder="1" applyAlignment="1">
      <alignment horizontal="center" vertical="center" wrapText="1"/>
    </xf>
    <xf numFmtId="0" fontId="20" fillId="4" borderId="16" xfId="0" applyFont="1" applyFill="1" applyBorder="1" applyAlignment="1">
      <alignment horizontal="center" vertical="center" wrapText="1"/>
    </xf>
    <xf numFmtId="0" fontId="17" fillId="5" borderId="1" xfId="0" applyFont="1" applyFill="1" applyBorder="1"/>
    <xf numFmtId="0" fontId="17" fillId="5" borderId="1" xfId="0" applyFont="1" applyFill="1" applyBorder="1" applyAlignment="1">
      <alignment wrapText="1"/>
    </xf>
    <xf numFmtId="0" fontId="21" fillId="5" borderId="1" xfId="0" applyFont="1" applyFill="1" applyBorder="1"/>
    <xf numFmtId="3" fontId="17" fillId="5" borderId="1" xfId="0" applyNumberFormat="1" applyFont="1" applyFill="1" applyBorder="1"/>
    <xf numFmtId="0" fontId="17" fillId="5" borderId="3" xfId="0" applyFont="1" applyFill="1" applyBorder="1"/>
    <xf numFmtId="0" fontId="17" fillId="5" borderId="0" xfId="0" applyFont="1" applyFill="1"/>
    <xf numFmtId="0" fontId="24" fillId="0" borderId="0" xfId="0" applyFont="1" applyAlignment="1">
      <alignment wrapText="1"/>
    </xf>
    <xf numFmtId="0" fontId="24" fillId="0" borderId="0" xfId="0" applyFont="1"/>
    <xf numFmtId="3" fontId="25" fillId="0" borderId="0" xfId="0" applyNumberFormat="1" applyFont="1"/>
    <xf numFmtId="0" fontId="25" fillId="0" borderId="0" xfId="0" applyFont="1"/>
    <xf numFmtId="0" fontId="19" fillId="4" borderId="0" xfId="0" applyFont="1" applyFill="1" applyAlignment="1">
      <alignment horizontal="left"/>
    </xf>
    <xf numFmtId="0" fontId="17" fillId="0" borderId="0" xfId="0" applyFont="1" applyAlignment="1">
      <alignment horizontal="left" vertical="top"/>
    </xf>
    <xf numFmtId="0" fontId="17" fillId="0" borderId="0" xfId="0" applyFont="1" applyAlignment="1">
      <alignment horizontal="left" vertical="top" wrapText="1"/>
    </xf>
    <xf numFmtId="0" fontId="18" fillId="0" borderId="0" xfId="0" applyFont="1" applyAlignment="1">
      <alignment horizontal="left" vertical="top"/>
    </xf>
    <xf numFmtId="0" fontId="2" fillId="0" borderId="0" xfId="2" applyAlignment="1">
      <alignment horizontal="left" vertical="center" wrapText="1"/>
    </xf>
    <xf numFmtId="0" fontId="17" fillId="0" borderId="25"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4" xfId="0" applyFont="1" applyBorder="1" applyAlignment="1">
      <alignment horizontal="left" vertical="center" wrapText="1"/>
    </xf>
    <xf numFmtId="0" fontId="17" fillId="0" borderId="24" xfId="0" applyFont="1" applyBorder="1" applyAlignment="1">
      <alignment horizontal="left" vertical="center" wrapText="1" indent="1"/>
    </xf>
    <xf numFmtId="0" fontId="20" fillId="4" borderId="17" xfId="0" applyFont="1" applyFill="1" applyBorder="1" applyAlignment="1">
      <alignment horizontal="center" vertical="center" wrapText="1"/>
    </xf>
    <xf numFmtId="0" fontId="20" fillId="4" borderId="18" xfId="0" applyFont="1" applyFill="1" applyBorder="1" applyAlignment="1">
      <alignment horizontal="center" vertical="center" wrapText="1"/>
    </xf>
    <xf numFmtId="0" fontId="17" fillId="0" borderId="21" xfId="0" applyFont="1" applyBorder="1" applyAlignment="1">
      <alignment horizontal="left" vertical="center" wrapText="1"/>
    </xf>
    <xf numFmtId="0" fontId="21" fillId="0" borderId="21" xfId="0" applyFont="1" applyBorder="1" applyAlignment="1">
      <alignment horizontal="left" vertical="center" wrapText="1" inden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21" fillId="0" borderId="24" xfId="0" applyFont="1" applyBorder="1" applyAlignment="1">
      <alignment horizontal="left" vertical="center" wrapText="1"/>
    </xf>
    <xf numFmtId="16" fontId="17" fillId="0" borderId="25" xfId="0" applyNumberFormat="1" applyFont="1" applyBorder="1" applyAlignment="1">
      <alignment horizontal="center" vertical="center" wrapText="1"/>
    </xf>
    <xf numFmtId="16" fontId="17" fillId="0" borderId="26" xfId="0" applyNumberFormat="1" applyFont="1" applyBorder="1" applyAlignment="1">
      <alignment horizontal="center" vertical="center" wrapText="1"/>
    </xf>
    <xf numFmtId="0" fontId="20" fillId="4" borderId="17" xfId="0" applyFont="1" applyFill="1" applyBorder="1" applyAlignment="1">
      <alignment horizontal="center" vertical="center"/>
    </xf>
    <xf numFmtId="0" fontId="21" fillId="0" borderId="0" xfId="0" applyFont="1" applyAlignment="1">
      <alignment horizontal="left" vertical="top" wrapText="1"/>
    </xf>
    <xf numFmtId="0" fontId="21" fillId="0" borderId="24" xfId="0" applyFont="1" applyBorder="1" applyAlignment="1">
      <alignment horizontal="left" vertical="center" wrapText="1" indent="1"/>
    </xf>
    <xf numFmtId="0" fontId="0" fillId="0" borderId="0" xfId="0" applyAlignment="1">
      <alignment horizontal="left"/>
    </xf>
    <xf numFmtId="0" fontId="17" fillId="0" borderId="24" xfId="1" applyFont="1" applyBorder="1" applyAlignment="1">
      <alignment horizontal="left" vertical="center" wrapText="1" indent="1"/>
    </xf>
    <xf numFmtId="0" fontId="21" fillId="0" borderId="0" xfId="0" applyFont="1" applyAlignment="1">
      <alignment horizontal="left" vertical="center" wrapText="1"/>
    </xf>
    <xf numFmtId="0" fontId="17" fillId="0" borderId="0" xfId="0" applyFont="1" applyAlignment="1">
      <alignment horizontal="left" vertical="center" wrapText="1"/>
    </xf>
    <xf numFmtId="0" fontId="17" fillId="0" borderId="28" xfId="0" applyFont="1" applyBorder="1" applyAlignment="1">
      <alignment horizontal="left" vertical="center" wrapText="1"/>
    </xf>
    <xf numFmtId="0" fontId="21" fillId="0" borderId="28" xfId="0" applyFont="1" applyBorder="1" applyAlignment="1">
      <alignment horizontal="left" vertical="center" wrapText="1" inden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27" xfId="0" applyFont="1" applyBorder="1" applyAlignment="1">
      <alignment horizontal="left" vertical="center" wrapText="1"/>
    </xf>
    <xf numFmtId="0" fontId="17" fillId="0" borderId="27" xfId="0" applyFont="1" applyBorder="1" applyAlignment="1">
      <alignment horizontal="left" vertical="center" wrapText="1" indent="1"/>
    </xf>
    <xf numFmtId="0" fontId="17" fillId="6" borderId="3" xfId="0" applyFont="1" applyFill="1" applyBorder="1" applyAlignment="1">
      <alignment horizontal="center"/>
    </xf>
    <xf numFmtId="0" fontId="17" fillId="6" borderId="31" xfId="0" applyFont="1" applyFill="1" applyBorder="1" applyAlignment="1">
      <alignment horizontal="center"/>
    </xf>
    <xf numFmtId="0" fontId="17" fillId="6" borderId="32" xfId="0" applyFont="1" applyFill="1" applyBorder="1" applyAlignment="1">
      <alignment horizontal="center"/>
    </xf>
  </cellXfs>
  <cellStyles count="4">
    <cellStyle name="Hyperlink" xfId="2" builtinId="8"/>
    <cellStyle name="Normal" xfId="0" builtinId="0"/>
    <cellStyle name="Normal 2" xfId="1" xr:uid="{00000000-0005-0000-0000-000002000000}"/>
    <cellStyle name="Normal_Data_1" xfId="3" xr:uid="{5A01DB37-CE6A-464A-A9FD-2B28A1403B99}"/>
  </cellStyles>
  <dxfs count="49">
    <dxf>
      <font>
        <b val="0"/>
        <i val="0"/>
        <strike val="0"/>
        <condense val="0"/>
        <extend val="0"/>
        <outline val="0"/>
        <shadow val="0"/>
        <u val="none"/>
        <vertAlign val="baseline"/>
        <sz val="11"/>
        <color theme="1"/>
        <name val="Calibri"/>
        <family val="2"/>
        <scheme val="minor"/>
      </font>
    </dxf>
    <dxf>
      <border outline="0">
        <top style="thin">
          <color theme="4" tint="0.39997558519241921"/>
        </top>
      </border>
    </dxf>
    <dxf>
      <font>
        <b val="0"/>
        <i val="0"/>
        <strike val="0"/>
        <condense val="0"/>
        <extend val="0"/>
        <outline val="0"/>
        <shadow val="0"/>
        <u val="none"/>
        <vertAlign val="baseline"/>
        <sz val="11"/>
        <color theme="1"/>
        <name val="Calibri"/>
        <family val="2"/>
        <scheme val="minor"/>
      </font>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1"/>
        <color theme="1"/>
        <name val="Calibri"/>
        <family val="2"/>
        <scheme val="minor"/>
      </font>
      <protection locked="0" hidden="0"/>
    </dxf>
    <dxf>
      <font>
        <b val="0"/>
        <i val="0"/>
        <strike val="0"/>
        <condense val="0"/>
        <extend val="0"/>
        <outline val="0"/>
        <shadow val="0"/>
        <u val="none"/>
        <vertAlign val="baseline"/>
        <sz val="11"/>
        <color theme="1"/>
        <name val="Calibri"/>
        <family val="2"/>
        <scheme val="minor"/>
      </font>
      <protection locked="0" hidden="0"/>
    </dxf>
    <dxf>
      <font>
        <b val="0"/>
        <i val="0"/>
        <strike val="0"/>
        <condense val="0"/>
        <extend val="0"/>
        <outline val="0"/>
        <shadow val="0"/>
        <u val="none"/>
        <vertAlign val="baseline"/>
        <sz val="11"/>
        <color theme="1"/>
        <name val="Calibri"/>
        <family val="2"/>
        <scheme val="minor"/>
      </font>
      <protection locked="0" hidden="0"/>
    </dxf>
    <dxf>
      <font>
        <b val="0"/>
        <i val="0"/>
        <strike val="0"/>
        <condense val="0"/>
        <extend val="0"/>
        <outline val="0"/>
        <shadow val="0"/>
        <u val="none"/>
        <vertAlign val="baseline"/>
        <sz val="11"/>
        <color theme="1"/>
        <name val="Calibri"/>
        <family val="2"/>
        <scheme val="minor"/>
      </font>
      <numFmt numFmtId="30" formatCode="@"/>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numFmt numFmtId="30" formatCode="@"/>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strike val="0"/>
        <outline val="0"/>
        <shadow val="0"/>
        <u val="none"/>
        <vertAlign val="baseline"/>
        <sz val="12"/>
        <color theme="1"/>
        <name val="Calibri"/>
        <family val="2"/>
        <scheme val="minor"/>
      </font>
      <numFmt numFmtId="0" formatCode="General"/>
      <protection locked="0" hidden="0"/>
    </dxf>
    <dxf>
      <font>
        <b val="0"/>
        <i val="0"/>
        <strike val="0"/>
        <condense val="0"/>
        <extend val="0"/>
        <outline val="0"/>
        <shadow val="0"/>
        <u val="none"/>
        <vertAlign val="baseline"/>
        <sz val="12"/>
        <color theme="1"/>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1"/>
    </dxf>
    <dxf>
      <font>
        <strike val="0"/>
        <outline val="0"/>
        <shadow val="0"/>
        <u val="none"/>
        <vertAlign val="baseline"/>
        <sz val="12"/>
        <color theme="1"/>
        <name val="Calibri"/>
        <family val="2"/>
        <scheme val="minor"/>
      </font>
      <border diagonalUp="0" diagonalDown="0">
        <left style="thin">
          <color theme="0" tint="-0.24994659260841701"/>
        </left>
        <right style="thin">
          <color auto="1"/>
        </right>
        <top style="thin">
          <color theme="0" tint="-0.24994659260841701"/>
        </top>
        <bottom style="thin">
          <color theme="0" tint="-0.24994659260841701"/>
        </bottom>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2"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3"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border outline="0">
        <bottom style="medium">
          <color auto="1"/>
        </bottom>
      </border>
    </dxf>
    <dxf>
      <font>
        <strike val="0"/>
        <outline val="0"/>
        <shadow val="0"/>
        <u val="none"/>
        <vertAlign val="baseline"/>
        <sz val="12"/>
        <color theme="1"/>
        <name val="Calibri"/>
        <family val="2"/>
        <scheme val="minor"/>
      </font>
      <protection locked="0" hidden="0"/>
    </dxf>
    <dxf>
      <border outline="0">
        <bottom style="thin">
          <color indexed="64"/>
        </bottom>
      </border>
    </dxf>
    <dxf>
      <font>
        <strike val="0"/>
        <outline val="0"/>
        <shadow val="0"/>
        <u val="none"/>
        <sz val="12"/>
        <name val="Calibri"/>
        <family val="2"/>
        <scheme val="minor"/>
      </font>
      <fill>
        <patternFill patternType="solid">
          <fgColor indexed="64"/>
          <bgColor rgb="FF92D050"/>
        </patternFill>
      </fill>
      <border diagonalUp="0" diagonalDown="0" outline="0">
        <left style="thin">
          <color indexed="64"/>
        </left>
        <right style="thin">
          <color indexed="64"/>
        </right>
        <top/>
        <bottom/>
      </border>
      <protection locked="1" hidden="0"/>
    </dxf>
    <dxf>
      <fill>
        <patternFill patternType="none">
          <bgColor auto="1"/>
        </patternFill>
      </fill>
    </dxf>
    <dxf>
      <fill>
        <patternFill>
          <bgColor theme="7" tint="0.79998168889431442"/>
        </patternFill>
      </fill>
    </dxf>
    <dxf>
      <border>
        <left style="medium">
          <color auto="1"/>
        </left>
        <right style="medium">
          <color auto="1"/>
        </right>
        <top style="medium">
          <color auto="1"/>
        </top>
        <bottom style="medium">
          <color auto="1"/>
        </bottom>
      </border>
    </dxf>
    <dxf>
      <border>
        <left style="thin">
          <color auto="1"/>
        </left>
        <right style="thin">
          <color auto="1"/>
        </right>
        <top style="thin">
          <color auto="1"/>
        </top>
        <bottom style="thin">
          <color auto="1"/>
        </bottom>
      </border>
    </dxf>
    <dxf>
      <border>
        <left style="thick">
          <color auto="1"/>
        </left>
        <right style="thick">
          <color auto="1"/>
        </right>
        <top style="thick">
          <color auto="1"/>
        </top>
        <bottom style="thick">
          <color auto="1"/>
        </bottom>
      </border>
    </dxf>
  </dxfs>
  <tableStyles count="3" defaultTableStyle="TableStyleMedium2" defaultPivotStyle="PivotStyleLight16">
    <tableStyle name="Taulukkotyyli 1" pivot="0" count="1" xr9:uid="{B4F81EA5-FE8B-4223-AA4B-34798DB2889B}">
      <tableStyleElement type="wholeTable" dxfId="48"/>
    </tableStyle>
    <tableStyle name="Taulukkotyyli 2" pivot="0" count="1" xr9:uid="{85E36F8D-408C-41CB-AA68-C642811BD64F}">
      <tableStyleElement type="wholeTable" dxfId="47"/>
    </tableStyle>
    <tableStyle name="Taulukkotyyli 3" pivot="0" count="3" xr9:uid="{339C7112-336B-4F07-8017-56C82A4C7AAB}">
      <tableStyleElement type="wholeTable" dxfId="46"/>
      <tableStyleElement type="headerRow" dxfId="45"/>
      <tableStyleElement type="firstColumnStripe" dxfId="44"/>
    </tableStyle>
  </tableStyles>
  <colors>
    <mruColors>
      <color rgb="FF8EECFF"/>
      <color rgb="FF9DECCD"/>
      <color rgb="FFB3F3FF"/>
      <color rgb="FFFFDFCB"/>
      <color rgb="FFFECAFC"/>
      <color rgb="FFFEB0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11</xdr:col>
      <xdr:colOff>17633</xdr:colOff>
      <xdr:row>0</xdr:row>
      <xdr:rowOff>326952</xdr:rowOff>
    </xdr:from>
    <xdr:to>
      <xdr:col>15</xdr:col>
      <xdr:colOff>396240</xdr:colOff>
      <xdr:row>5</xdr:row>
      <xdr:rowOff>57149</xdr:rowOff>
    </xdr:to>
    <xdr:pic>
      <xdr:nvPicPr>
        <xdr:cNvPr id="2" name="Kuva 1">
          <a:extLst>
            <a:ext uri="{FF2B5EF4-FFF2-40B4-BE49-F238E27FC236}">
              <a16:creationId xmlns:a16="http://schemas.microsoft.com/office/drawing/2014/main" id="{9BA50B43-2478-335E-0091-D31060E3D7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2428" y="336477"/>
          <a:ext cx="2803672" cy="9398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A9:X109" totalsRowShown="0" headerRowDxfId="43" dataDxfId="41" headerRowBorderDxfId="42" tableBorderDxfId="40">
  <tableColumns count="24">
    <tableColumn id="1" xr3:uid="{00000000-0010-0000-0000-000001000000}" name="Toimipaikan nimi" dataDxfId="39"/>
    <tableColumn id="2" xr3:uid="{00000000-0010-0000-0000-000002000000}" name="Toimipaikan tekninen tunniste *" dataDxfId="38"/>
    <tableColumn id="22" xr3:uid="{DD18F05F-414B-4774-B7A0-09B6F1D6F429}" name="Kohde" dataDxfId="37"/>
    <tableColumn id="3" xr3:uid="{00000000-0010-0000-0000-000003000000}" name="Raportointivuosi *" dataDxfId="36"/>
    <tableColumn id="4" xr3:uid="{00000000-0010-0000-0000-000004000000}" name="Toimenpiteen nimi *" dataDxfId="35"/>
    <tableColumn id="5" xr3:uid="{00000000-0010-0000-0000-000005000000}" name="KTEK/TEK" dataDxfId="34"/>
    <tableColumn id="6" xr3:uid="{00000000-0010-0000-0000-000006000000}" name="Investointi €" dataDxfId="33"/>
    <tableColumn id="7" xr3:uid="{00000000-0010-0000-0000-000007000000}" name="TMA" dataDxfId="32"/>
    <tableColumn id="8" xr3:uid="{00000000-0010-0000-0000-000008000000}" name="Sähkö MWh/a" dataDxfId="31"/>
    <tableColumn id="9" xr3:uid="{00000000-0010-0000-0000-000009000000}" name="Lämpö MWh/a " dataDxfId="30"/>
    <tableColumn id="10" xr3:uid="{00000000-0010-0000-0000-00000A000000}" name="PA MWh/a" dataDxfId="29"/>
    <tableColumn id="11" xr3:uid="{00000000-0010-0000-0000-00000B000000}" name="Kaukokylmä MWh/a" dataDxfId="28"/>
    <tableColumn id="12" xr3:uid="{00000000-0010-0000-0000-00000C000000}" name="Vesi m³/a" dataDxfId="27"/>
    <tableColumn id="13" xr3:uid="{00000000-0010-0000-0000-00000D000000}" name="Toteutusvaihe" dataDxfId="26"/>
    <tableColumn id="14" xr3:uid="{00000000-0010-0000-0000-00000E000000}" name="Toteutusvuosi" dataDxfId="25"/>
    <tableColumn id="15" xr3:uid="{00000000-0010-0000-0000-00000F000000}" name="Säästön elinikä" dataDxfId="24">
      <calculatedColumnFormula>IF(Table6[[#This Row],[KTEK/TEK]]="KTEK",5,IF(Table6[[#This Row],[KTEK/TEK]]="TEK",15,""))</calculatedColumnFormula>
    </tableColumn>
    <tableColumn id="16" xr3:uid="{00000000-0010-0000-0000-000010000000}" name="ESCO tai muu rahoitus" dataDxfId="23"/>
    <tableColumn id="17" xr3:uid="{00000000-0010-0000-0000-000011000000}" name="Investointi-tuki" dataDxfId="22"/>
    <tableColumn id="18" xr3:uid="{00000000-0010-0000-0000-000012000000}" name="Toimenpiteen luokka " dataDxfId="21"/>
    <tableColumn id="21" xr3:uid="{309E7E87-AC4C-4125-BDC4-ABB772D12533}" name="Tarkempi luokitus" dataDxfId="20"/>
    <tableColumn id="19" xr3:uid="{00000000-0010-0000-0000-000013000000}" name="Lisätieto" dataDxfId="19"/>
    <tableColumn id="25" xr3:uid="{3A6DF622-4120-4AFC-AD2D-7D3AE7166AA0}" name="Ilmaisjako" dataDxfId="18"/>
    <tableColumn id="26" xr3:uid="{38EA47FB-241B-4175-9E0A-C9CC614090BC}" name="Elinikä siirtoon" dataDxfId="17">
      <calculatedColumnFormula>IF(F10="",IF(P10="","",P10),IF(F10="KTEK",5,IF(F10="TEK",IF(P10="",15,P10),"")))</calculatedColumnFormula>
    </tableColumn>
    <tableColumn id="24" xr3:uid="{9E7F76FF-89DD-4D9F-A7CE-8369109F1A76}" name="APUsarake_Tarkempiluokka" dataDxfId="16">
      <calculatedColumnFormula>IF(ISBLANK(Table6[[#This Row],[Toimenpiteen luokka ]]),"",_xlfn.CONCAT(SUBSTITUTE(Table6[[#This Row],[Toimenpiteen luokka ]]," ","_"),"_",Y10))</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G6:G8" totalsRowShown="0">
  <autoFilter ref="G6:G8" xr:uid="{00000000-0009-0000-0100-000002000000}"/>
  <tableColumns count="1">
    <tableColumn id="1" xr3:uid="{00000000-0010-0000-0200-000001000000}" name="KTEK_TEK"/>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I6:I10" totalsRowShown="0">
  <autoFilter ref="I6:I10" xr:uid="{00000000-0009-0000-0100-000003000000}"/>
  <tableColumns count="1">
    <tableColumn id="1" xr3:uid="{00000000-0010-0000-0300-000001000000}" name="Toteutusvaih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4" displayName="Table4" ref="M6:M8" totalsRowShown="0">
  <autoFilter ref="M6:M8" xr:uid="{00000000-0009-0000-0100-000004000000}"/>
  <tableColumns count="1">
    <tableColumn id="1" xr3:uid="{00000000-0010-0000-0400-000001000000}" name="Kylla_Ei"/>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 displayName="Table5" ref="Q6:S8" totalsRowShown="0">
  <autoFilter ref="Q6:S8" xr:uid="{00000000-0009-0000-0100-000005000000}"/>
  <tableColumns count="3">
    <tableColumn id="3" xr3:uid="{A0306F7D-09F9-497C-9DB1-D699EB5CE4D0}" name="Toimiala" dataDxfId="15"/>
    <tableColumn id="1" xr3:uid="{00000000-0010-0000-0500-000001000000}" name="Toimenpideohjelmat"/>
    <tableColumn id="2" xr3:uid="{16DC8EE0-FF57-4169-9723-4072C36E7CD3}" name="Koodi" dataDxfId="1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BF9CF25-7BBC-425E-B338-BDDCFF2B6DD6}" name="EnergiaAlaET" displayName="EnergiaAlaET" ref="C8:E14" totalsRowShown="0" headerRowDxfId="13">
  <autoFilter ref="C8:E14" xr:uid="{B096F88A-5BB3-44F2-9CBD-61A9D9AE9BBC}"/>
  <sortState xmlns:xlrd2="http://schemas.microsoft.com/office/spreadsheetml/2017/richdata2" ref="C9:E14">
    <sortCondition ref="C8:C14"/>
  </sortState>
  <tableColumns count="3">
    <tableColumn id="1" xr3:uid="{46AA279D-876A-4EFA-96F2-EFE5BA6B7E71}" name="Energiantuotanto"/>
    <tableColumn id="2" xr3:uid="{9DA5C1A1-9263-4101-88A4-513F91599966}" name="Koodi" dataDxfId="12"/>
    <tableColumn id="3" xr3:uid="{0EDC4B71-257E-4157-9EA1-C936F86BF1A6}" name="Siirto Koodi" dataDxfId="1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F7459BA-86C6-4025-B3F0-E310CC8FD6C2}" name="EnergiaAlaEP" displayName="EnergiaAlaEP" ref="C15:E21" totalsRowShown="0" headerRowDxfId="10">
  <autoFilter ref="C15:E21" xr:uid="{D7E7C38B-AB0B-41F3-A35A-3192C9E97859}"/>
  <sortState xmlns:xlrd2="http://schemas.microsoft.com/office/spreadsheetml/2017/richdata2" ref="C16:E21">
    <sortCondition ref="C15:C21"/>
  </sortState>
  <tableColumns count="3">
    <tableColumn id="1" xr3:uid="{4ED17F96-7E8D-46F8-85AB-0C2B08C965E0}" name="Energia-ala muu"/>
    <tableColumn id="2" xr3:uid="{9B8A5284-F8D0-4027-921C-462005281855}" name="Koodi" dataDxfId="9"/>
    <tableColumn id="3" xr3:uid="{8949E655-1152-4207-BC6F-A4AFBBE9FA5C}" name="Siirto Koodi" dataDxfId="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F96E653-9E9B-4D51-AE29-D4FA69812496}" name="Table13" displayName="Table13" ref="O6:O7" totalsRowShown="0" headerRowDxfId="7" dataDxfId="6">
  <autoFilter ref="O6:O7" xr:uid="{56355D86-C559-4CE8-8FC9-FFAD127D6AD9}"/>
  <tableColumns count="1">
    <tableColumn id="1" xr3:uid="{433329FA-3D05-4867-8A7B-D9645289B60E}" name="Toimiala" dataDxfId="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7362B1-BE65-4AA2-9E37-395616845587}" name="Taulukko7" displayName="Taulukko7" ref="K6:K16" totalsRowShown="0" headerRowDxfId="4" dataDxfId="2" headerRowBorderDxfId="3" tableBorderDxfId="1">
  <autoFilter ref="K6:K16" xr:uid="{D87362B1-BE65-4AA2-9E37-395616845587}"/>
  <tableColumns count="1">
    <tableColumn id="1" xr3:uid="{4C49D2CA-31BD-434D-9F3E-7037143D313B}" name="Toteutusvuosi"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seuranta-apu@motiva.fi"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7F903-FC46-467D-82D0-32E15A8006E7}">
  <dimension ref="A1:S51"/>
  <sheetViews>
    <sheetView showGridLines="0" tabSelected="1" zoomScaleNormal="100" workbookViewId="0"/>
  </sheetViews>
  <sheetFormatPr defaultRowHeight="15" x14ac:dyDescent="0.25"/>
  <cols>
    <col min="1" max="1" width="14.140625" customWidth="1"/>
    <col min="2" max="2" width="18.85546875" customWidth="1"/>
    <col min="3" max="3" width="9.140625" customWidth="1"/>
    <col min="4" max="4" width="11.85546875" customWidth="1"/>
    <col min="5" max="16" width="9.140625" customWidth="1"/>
  </cols>
  <sheetData>
    <row r="1" spans="1:16" ht="27.75" customHeight="1" x14ac:dyDescent="0.25">
      <c r="A1" s="87" t="s">
        <v>230</v>
      </c>
      <c r="B1" s="88" t="s">
        <v>242</v>
      </c>
    </row>
    <row r="2" spans="1:16" x14ac:dyDescent="0.25">
      <c r="A2" s="6"/>
    </row>
    <row r="3" spans="1:16" ht="23.25" x14ac:dyDescent="0.35">
      <c r="A3" s="4" t="s">
        <v>0</v>
      </c>
    </row>
    <row r="4" spans="1:16" x14ac:dyDescent="0.25">
      <c r="A4" s="5"/>
    </row>
    <row r="5" spans="1:16" x14ac:dyDescent="0.25">
      <c r="A5" s="5"/>
      <c r="B5" t="s">
        <v>32</v>
      </c>
    </row>
    <row r="6" spans="1:16" ht="15.75" x14ac:dyDescent="0.25">
      <c r="B6" s="86" t="s">
        <v>217</v>
      </c>
      <c r="D6" s="13"/>
    </row>
    <row r="8" spans="1:16" ht="18.75" x14ac:dyDescent="0.3">
      <c r="B8" s="91" t="s">
        <v>89</v>
      </c>
      <c r="C8" s="91"/>
      <c r="D8" s="91"/>
      <c r="E8" s="91"/>
      <c r="F8" s="91"/>
      <c r="G8" s="91"/>
      <c r="H8" s="91"/>
      <c r="I8" s="91" t="s">
        <v>99</v>
      </c>
      <c r="J8" s="91"/>
      <c r="K8" s="91"/>
      <c r="L8" s="91"/>
      <c r="M8" s="91"/>
      <c r="N8" s="91"/>
      <c r="O8" s="91"/>
      <c r="P8" s="91"/>
    </row>
    <row r="9" spans="1:16" ht="66.599999999999994" customHeight="1" x14ac:dyDescent="0.25">
      <c r="B9" s="93" t="s">
        <v>202</v>
      </c>
      <c r="C9" s="93"/>
      <c r="D9" s="93"/>
      <c r="E9" s="93"/>
      <c r="F9" s="93"/>
      <c r="G9" s="93"/>
      <c r="H9" s="93"/>
      <c r="I9" s="93" t="s">
        <v>203</v>
      </c>
      <c r="J9" s="93"/>
      <c r="K9" s="93"/>
      <c r="L9" s="93"/>
      <c r="M9" s="93"/>
      <c r="N9" s="93"/>
      <c r="O9" s="93"/>
      <c r="P9" s="93"/>
    </row>
    <row r="10" spans="1:16" ht="33.6" customHeight="1" x14ac:dyDescent="0.25">
      <c r="B10" s="41"/>
      <c r="C10" s="41"/>
      <c r="D10" s="41"/>
      <c r="H10" s="77"/>
      <c r="I10" s="95" t="s">
        <v>103</v>
      </c>
      <c r="J10" s="95"/>
      <c r="K10" s="95"/>
      <c r="L10" s="95"/>
      <c r="M10" s="95"/>
      <c r="N10" s="95"/>
      <c r="O10" s="95"/>
      <c r="P10" s="95"/>
    </row>
    <row r="11" spans="1:16" ht="22.15" customHeight="1" x14ac:dyDescent="0.25">
      <c r="B11" s="40"/>
      <c r="C11" s="40"/>
      <c r="D11" s="40"/>
      <c r="H11" s="77"/>
      <c r="M11" s="41"/>
      <c r="N11" s="41"/>
    </row>
    <row r="12" spans="1:16" ht="18.75" x14ac:dyDescent="0.3">
      <c r="B12" s="91" t="s">
        <v>90</v>
      </c>
      <c r="C12" s="91"/>
      <c r="D12" s="91"/>
      <c r="E12" s="91"/>
      <c r="F12" s="91"/>
      <c r="G12" s="91"/>
      <c r="H12" s="91"/>
      <c r="I12" s="91"/>
      <c r="J12" s="91"/>
      <c r="K12" s="91"/>
      <c r="L12" s="91"/>
      <c r="M12" s="91"/>
      <c r="N12" s="91"/>
      <c r="O12" s="91"/>
      <c r="P12" s="91"/>
    </row>
    <row r="13" spans="1:16" ht="16.899999999999999" customHeight="1" x14ac:dyDescent="0.25">
      <c r="B13" s="94" t="s">
        <v>181</v>
      </c>
      <c r="C13" s="94"/>
      <c r="D13" s="94"/>
      <c r="E13" s="94"/>
      <c r="F13" s="94"/>
      <c r="G13" s="94"/>
      <c r="H13" s="94"/>
      <c r="I13" s="94"/>
      <c r="J13" s="94"/>
      <c r="K13" s="94"/>
      <c r="L13" s="94"/>
      <c r="M13" s="94"/>
      <c r="N13" s="94"/>
      <c r="O13" s="94"/>
      <c r="P13" s="94"/>
    </row>
    <row r="14" spans="1:16" ht="15.6" customHeight="1" x14ac:dyDescent="0.25">
      <c r="B14" s="92" t="s">
        <v>92</v>
      </c>
      <c r="C14" s="92"/>
      <c r="D14" s="92"/>
      <c r="E14" s="92"/>
      <c r="F14" s="92"/>
      <c r="G14" s="92"/>
      <c r="H14" s="92"/>
      <c r="I14" s="92"/>
      <c r="J14" s="92"/>
      <c r="K14" s="92"/>
      <c r="L14" s="92"/>
      <c r="M14" s="92"/>
      <c r="N14" s="92"/>
      <c r="O14" s="92"/>
      <c r="P14" s="92"/>
    </row>
    <row r="15" spans="1:16" ht="15.75" x14ac:dyDescent="0.25">
      <c r="B15" s="92" t="s">
        <v>188</v>
      </c>
      <c r="C15" s="92"/>
      <c r="D15" s="92"/>
      <c r="E15" s="92"/>
      <c r="F15" s="92"/>
      <c r="G15" s="92"/>
      <c r="H15" s="92"/>
      <c r="I15" s="92"/>
      <c r="J15" s="92"/>
      <c r="K15" s="92"/>
      <c r="L15" s="92"/>
      <c r="M15" s="92"/>
      <c r="N15" s="92"/>
      <c r="O15" s="92"/>
      <c r="P15" s="92"/>
    </row>
    <row r="16" spans="1:16" ht="16.149999999999999" customHeight="1" x14ac:dyDescent="0.25">
      <c r="B16" s="92" t="s">
        <v>231</v>
      </c>
      <c r="C16" s="92"/>
      <c r="D16" s="92"/>
      <c r="E16" s="92"/>
      <c r="F16" s="92"/>
      <c r="G16" s="92"/>
      <c r="H16" s="92"/>
      <c r="I16" s="92"/>
      <c r="J16" s="92"/>
      <c r="K16" s="92"/>
      <c r="L16" s="92"/>
      <c r="M16" s="92"/>
      <c r="N16" s="92"/>
      <c r="O16" s="92"/>
      <c r="P16" s="92"/>
    </row>
    <row r="17" spans="2:19" ht="22.9" customHeight="1" x14ac:dyDescent="0.25">
      <c r="B17" s="92" t="s">
        <v>204</v>
      </c>
      <c r="C17" s="92"/>
      <c r="D17" s="92"/>
      <c r="E17" s="92"/>
      <c r="F17" s="92"/>
      <c r="G17" s="92"/>
      <c r="H17" s="92"/>
      <c r="I17" s="92"/>
      <c r="J17" s="92"/>
      <c r="K17" s="92"/>
      <c r="L17" s="92"/>
      <c r="M17" s="92"/>
      <c r="N17" s="92"/>
      <c r="O17" s="92"/>
      <c r="P17" s="92"/>
    </row>
    <row r="18" spans="2:19" ht="6" customHeight="1" x14ac:dyDescent="0.25">
      <c r="B18" s="93"/>
      <c r="C18" s="93"/>
      <c r="D18" s="93"/>
      <c r="E18" s="93"/>
      <c r="F18" s="93"/>
      <c r="G18" s="93"/>
      <c r="H18" s="93"/>
      <c r="I18" s="93"/>
      <c r="J18" s="93"/>
      <c r="K18" s="93"/>
      <c r="L18" s="93"/>
      <c r="M18" s="93"/>
      <c r="N18" s="93"/>
      <c r="O18" s="93"/>
      <c r="P18" s="93"/>
    </row>
    <row r="19" spans="2:19" ht="18.75" x14ac:dyDescent="0.3">
      <c r="B19" s="91" t="s">
        <v>91</v>
      </c>
      <c r="C19" s="91"/>
      <c r="D19" s="91"/>
      <c r="E19" s="91"/>
      <c r="F19" s="91"/>
      <c r="G19" s="91"/>
      <c r="H19" s="91"/>
      <c r="I19" s="91"/>
      <c r="J19" s="91"/>
      <c r="K19" s="91"/>
      <c r="L19" s="91"/>
      <c r="M19" s="91"/>
      <c r="N19" s="91"/>
      <c r="O19" s="91"/>
      <c r="P19" s="91"/>
    </row>
    <row r="20" spans="2:19" ht="46.9" customHeight="1" x14ac:dyDescent="0.25">
      <c r="B20" s="93" t="s">
        <v>205</v>
      </c>
      <c r="C20" s="93"/>
      <c r="D20" s="93"/>
      <c r="E20" s="93"/>
      <c r="F20" s="93"/>
      <c r="G20" s="93"/>
      <c r="H20" s="93"/>
      <c r="I20" s="93"/>
      <c r="J20" s="93"/>
      <c r="K20" s="93"/>
      <c r="L20" s="93"/>
      <c r="M20" s="93"/>
      <c r="N20" s="93"/>
      <c r="O20" s="93"/>
      <c r="P20" s="93"/>
    </row>
    <row r="21" spans="2:19" ht="15.6" customHeight="1" x14ac:dyDescent="0.25">
      <c r="B21" s="93" t="s">
        <v>200</v>
      </c>
      <c r="C21" s="93"/>
      <c r="D21" s="93"/>
      <c r="E21" s="93"/>
      <c r="F21" s="93"/>
      <c r="G21" s="93"/>
      <c r="H21" s="93"/>
      <c r="I21" s="93"/>
      <c r="J21" s="93"/>
      <c r="K21" s="93"/>
      <c r="L21" s="93"/>
      <c r="M21" s="93"/>
      <c r="N21" s="93"/>
      <c r="O21" s="93"/>
      <c r="P21" s="93"/>
    </row>
    <row r="22" spans="2:19" ht="15.75" x14ac:dyDescent="0.25">
      <c r="B22" s="110" t="s">
        <v>196</v>
      </c>
      <c r="C22" s="110"/>
      <c r="D22" s="110"/>
      <c r="E22" s="110"/>
      <c r="F22" s="110"/>
      <c r="G22" s="110"/>
      <c r="H22" s="110"/>
      <c r="I22" s="110"/>
      <c r="J22" s="110"/>
      <c r="K22" s="110"/>
      <c r="L22" s="110"/>
      <c r="M22" s="110"/>
      <c r="N22" s="110"/>
      <c r="O22" s="110"/>
      <c r="P22" s="110"/>
    </row>
    <row r="23" spans="2:19" ht="33.6" customHeight="1" x14ac:dyDescent="0.25">
      <c r="B23" s="93" t="s">
        <v>206</v>
      </c>
      <c r="C23" s="93"/>
      <c r="D23" s="93"/>
      <c r="E23" s="93"/>
      <c r="F23" s="93"/>
      <c r="G23" s="93"/>
      <c r="H23" s="93"/>
      <c r="I23" s="93"/>
      <c r="J23" s="93"/>
      <c r="K23" s="93"/>
      <c r="L23" s="93"/>
      <c r="M23" s="93"/>
      <c r="N23" s="93"/>
      <c r="O23" s="93"/>
      <c r="P23" s="93"/>
      <c r="S23" s="13"/>
    </row>
    <row r="24" spans="2:19" ht="30" customHeight="1" x14ac:dyDescent="0.25">
      <c r="B24" s="93" t="s">
        <v>233</v>
      </c>
      <c r="C24" s="93"/>
      <c r="D24" s="93"/>
      <c r="E24" s="93"/>
      <c r="F24" s="93"/>
      <c r="G24" s="93"/>
      <c r="H24" s="93"/>
      <c r="I24" s="93"/>
      <c r="J24" s="93"/>
      <c r="K24" s="93"/>
      <c r="L24" s="93"/>
      <c r="M24" s="93"/>
      <c r="N24" s="93"/>
      <c r="O24" s="93"/>
      <c r="P24" s="93"/>
    </row>
    <row r="25" spans="2:19" x14ac:dyDescent="0.25">
      <c r="B25" s="112"/>
      <c r="C25" s="112"/>
      <c r="D25" s="112"/>
      <c r="E25" s="112"/>
      <c r="F25" s="112"/>
      <c r="G25" s="112"/>
      <c r="H25" s="112"/>
      <c r="I25" s="112"/>
      <c r="J25" s="112"/>
      <c r="K25" s="112"/>
      <c r="L25" s="112"/>
      <c r="M25" s="112"/>
      <c r="N25" s="112"/>
      <c r="O25" s="112"/>
      <c r="P25" s="112"/>
    </row>
    <row r="26" spans="2:19" ht="19.5" thickBot="1" x14ac:dyDescent="0.35">
      <c r="B26" s="91" t="s">
        <v>102</v>
      </c>
      <c r="C26" s="91"/>
      <c r="D26" s="91"/>
      <c r="E26" s="91"/>
      <c r="F26" s="91"/>
      <c r="G26" s="91"/>
      <c r="H26" s="91"/>
      <c r="I26" s="91"/>
      <c r="J26" s="91"/>
      <c r="K26" s="91"/>
      <c r="L26" s="91"/>
      <c r="M26" s="91"/>
      <c r="N26" s="91"/>
      <c r="O26" s="91"/>
      <c r="P26" s="91"/>
    </row>
    <row r="27" spans="2:19" ht="24" customHeight="1" x14ac:dyDescent="0.25">
      <c r="B27" s="80" t="s">
        <v>94</v>
      </c>
      <c r="C27" s="109" t="s">
        <v>95</v>
      </c>
      <c r="D27" s="109"/>
      <c r="E27" s="100" t="s">
        <v>96</v>
      </c>
      <c r="F27" s="100"/>
      <c r="G27" s="100"/>
      <c r="H27" s="100"/>
      <c r="I27" s="100"/>
      <c r="J27" s="100"/>
      <c r="K27" s="100"/>
      <c r="L27" s="100"/>
      <c r="M27" s="100"/>
      <c r="N27" s="100" t="s">
        <v>207</v>
      </c>
      <c r="O27" s="100"/>
      <c r="P27" s="101"/>
    </row>
    <row r="28" spans="2:19" ht="33.6" customHeight="1" x14ac:dyDescent="0.25">
      <c r="B28" s="74">
        <v>1</v>
      </c>
      <c r="C28" s="102" t="s">
        <v>20</v>
      </c>
      <c r="D28" s="102"/>
      <c r="E28" s="103" t="s">
        <v>170</v>
      </c>
      <c r="F28" s="103"/>
      <c r="G28" s="103"/>
      <c r="H28" s="103"/>
      <c r="I28" s="103"/>
      <c r="J28" s="103"/>
      <c r="K28" s="103"/>
      <c r="L28" s="103"/>
      <c r="M28" s="103"/>
      <c r="N28" s="104" t="s">
        <v>171</v>
      </c>
      <c r="O28" s="104"/>
      <c r="P28" s="105"/>
    </row>
    <row r="29" spans="2:19" ht="73.900000000000006" customHeight="1" x14ac:dyDescent="0.25">
      <c r="B29" s="75">
        <v>2</v>
      </c>
      <c r="C29" s="106" t="s">
        <v>192</v>
      </c>
      <c r="D29" s="106"/>
      <c r="E29" s="99" t="s">
        <v>208</v>
      </c>
      <c r="F29" s="99"/>
      <c r="G29" s="99"/>
      <c r="H29" s="99"/>
      <c r="I29" s="99"/>
      <c r="J29" s="99"/>
      <c r="K29" s="99"/>
      <c r="L29" s="99"/>
      <c r="M29" s="99"/>
      <c r="N29" s="107" t="s">
        <v>182</v>
      </c>
      <c r="O29" s="107"/>
      <c r="P29" s="108"/>
    </row>
    <row r="30" spans="2:19" ht="97.9" customHeight="1" x14ac:dyDescent="0.25">
      <c r="B30" s="75">
        <v>3</v>
      </c>
      <c r="C30" s="98" t="s">
        <v>61</v>
      </c>
      <c r="D30" s="98"/>
      <c r="E30" s="99" t="s">
        <v>243</v>
      </c>
      <c r="F30" s="99"/>
      <c r="G30" s="99"/>
      <c r="H30" s="99"/>
      <c r="I30" s="99"/>
      <c r="J30" s="99"/>
      <c r="K30" s="99"/>
      <c r="L30" s="99"/>
      <c r="M30" s="99"/>
      <c r="N30" s="96" t="s">
        <v>171</v>
      </c>
      <c r="O30" s="96"/>
      <c r="P30" s="97"/>
      <c r="Q30" s="13"/>
    </row>
    <row r="31" spans="2:19" ht="51.6" customHeight="1" x14ac:dyDescent="0.25">
      <c r="B31" s="75">
        <v>4</v>
      </c>
      <c r="C31" s="98" t="s">
        <v>193</v>
      </c>
      <c r="D31" s="98"/>
      <c r="E31" s="99" t="s">
        <v>209</v>
      </c>
      <c r="F31" s="99"/>
      <c r="G31" s="99"/>
      <c r="H31" s="99"/>
      <c r="I31" s="99"/>
      <c r="J31" s="99"/>
      <c r="K31" s="99"/>
      <c r="L31" s="99"/>
      <c r="M31" s="99"/>
      <c r="N31" s="96" t="s">
        <v>172</v>
      </c>
      <c r="O31" s="96"/>
      <c r="P31" s="97"/>
    </row>
    <row r="32" spans="2:19" ht="71.45" customHeight="1" x14ac:dyDescent="0.25">
      <c r="B32" s="75">
        <v>5</v>
      </c>
      <c r="C32" s="98" t="s">
        <v>194</v>
      </c>
      <c r="D32" s="98"/>
      <c r="E32" s="111" t="s">
        <v>210</v>
      </c>
      <c r="F32" s="111"/>
      <c r="G32" s="111"/>
      <c r="H32" s="111"/>
      <c r="I32" s="111"/>
      <c r="J32" s="111"/>
      <c r="K32" s="111"/>
      <c r="L32" s="111"/>
      <c r="M32" s="111"/>
      <c r="N32" s="96" t="s">
        <v>171</v>
      </c>
      <c r="O32" s="96"/>
      <c r="P32" s="97"/>
    </row>
    <row r="33" spans="2:17" ht="74.45" customHeight="1" x14ac:dyDescent="0.25">
      <c r="B33" s="75">
        <v>6</v>
      </c>
      <c r="C33" s="98" t="s">
        <v>22</v>
      </c>
      <c r="D33" s="98"/>
      <c r="E33" s="99" t="s">
        <v>232</v>
      </c>
      <c r="F33" s="99"/>
      <c r="G33" s="99"/>
      <c r="H33" s="99"/>
      <c r="I33" s="99"/>
      <c r="J33" s="99"/>
      <c r="K33" s="99"/>
      <c r="L33" s="99"/>
      <c r="M33" s="99"/>
      <c r="N33" s="96" t="s">
        <v>224</v>
      </c>
      <c r="O33" s="96"/>
      <c r="P33" s="97"/>
      <c r="Q33" s="13"/>
    </row>
    <row r="34" spans="2:17" ht="67.900000000000006" customHeight="1" x14ac:dyDescent="0.25">
      <c r="B34" s="75">
        <v>7</v>
      </c>
      <c r="C34" s="98" t="s">
        <v>23</v>
      </c>
      <c r="D34" s="98"/>
      <c r="E34" s="99" t="s">
        <v>183</v>
      </c>
      <c r="F34" s="99"/>
      <c r="G34" s="99"/>
      <c r="H34" s="99"/>
      <c r="I34" s="99"/>
      <c r="J34" s="99"/>
      <c r="K34" s="99"/>
      <c r="L34" s="99"/>
      <c r="M34" s="99"/>
      <c r="N34" s="96" t="s">
        <v>178</v>
      </c>
      <c r="O34" s="96"/>
      <c r="P34" s="97"/>
    </row>
    <row r="35" spans="2:17" ht="65.45" customHeight="1" x14ac:dyDescent="0.25">
      <c r="B35" s="75">
        <v>8</v>
      </c>
      <c r="C35" s="98" t="s">
        <v>24</v>
      </c>
      <c r="D35" s="98"/>
      <c r="E35" s="99" t="s">
        <v>189</v>
      </c>
      <c r="F35" s="99"/>
      <c r="G35" s="99"/>
      <c r="H35" s="99"/>
      <c r="I35" s="99"/>
      <c r="J35" s="99"/>
      <c r="K35" s="99"/>
      <c r="L35" s="99"/>
      <c r="M35" s="99"/>
      <c r="N35" s="96" t="s">
        <v>179</v>
      </c>
      <c r="O35" s="96"/>
      <c r="P35" s="97"/>
    </row>
    <row r="36" spans="2:17" ht="45" customHeight="1" x14ac:dyDescent="0.25">
      <c r="B36" s="75">
        <v>9</v>
      </c>
      <c r="C36" s="98" t="s">
        <v>85</v>
      </c>
      <c r="D36" s="98"/>
      <c r="E36" s="99" t="s">
        <v>219</v>
      </c>
      <c r="F36" s="99"/>
      <c r="G36" s="99"/>
      <c r="H36" s="99"/>
      <c r="I36" s="99"/>
      <c r="J36" s="99"/>
      <c r="K36" s="99"/>
      <c r="L36" s="99"/>
      <c r="M36" s="99"/>
      <c r="N36" s="96" t="s">
        <v>180</v>
      </c>
      <c r="O36" s="96"/>
      <c r="P36" s="97"/>
      <c r="Q36" s="13"/>
    </row>
    <row r="37" spans="2:17" ht="52.15" customHeight="1" x14ac:dyDescent="0.25">
      <c r="B37" s="75">
        <v>10</v>
      </c>
      <c r="C37" s="98" t="s">
        <v>97</v>
      </c>
      <c r="D37" s="98"/>
      <c r="E37" s="99" t="s">
        <v>220</v>
      </c>
      <c r="F37" s="99"/>
      <c r="G37" s="99"/>
      <c r="H37" s="99"/>
      <c r="I37" s="99"/>
      <c r="J37" s="99"/>
      <c r="K37" s="99"/>
      <c r="L37" s="99"/>
      <c r="M37" s="99"/>
      <c r="N37" s="96" t="s">
        <v>180</v>
      </c>
      <c r="O37" s="96"/>
      <c r="P37" s="97"/>
    </row>
    <row r="38" spans="2:17" ht="52.15" customHeight="1" x14ac:dyDescent="0.25">
      <c r="B38" s="75">
        <v>11</v>
      </c>
      <c r="C38" s="98" t="s">
        <v>87</v>
      </c>
      <c r="D38" s="98"/>
      <c r="E38" s="99" t="s">
        <v>221</v>
      </c>
      <c r="F38" s="99"/>
      <c r="G38" s="99"/>
      <c r="H38" s="99"/>
      <c r="I38" s="99"/>
      <c r="J38" s="99"/>
      <c r="K38" s="99"/>
      <c r="L38" s="99"/>
      <c r="M38" s="99"/>
      <c r="N38" s="96" t="s">
        <v>180</v>
      </c>
      <c r="O38" s="96"/>
      <c r="P38" s="97"/>
    </row>
    <row r="39" spans="2:17" ht="48.6" customHeight="1" x14ac:dyDescent="0.25">
      <c r="B39" s="75">
        <v>12</v>
      </c>
      <c r="C39" s="98" t="s">
        <v>174</v>
      </c>
      <c r="D39" s="98"/>
      <c r="E39" s="99" t="s">
        <v>222</v>
      </c>
      <c r="F39" s="99"/>
      <c r="G39" s="99"/>
      <c r="H39" s="99"/>
      <c r="I39" s="99"/>
      <c r="J39" s="99"/>
      <c r="K39" s="99"/>
      <c r="L39" s="99"/>
      <c r="M39" s="99"/>
      <c r="N39" s="96" t="s">
        <v>180</v>
      </c>
      <c r="O39" s="96"/>
      <c r="P39" s="97"/>
    </row>
    <row r="40" spans="2:17" ht="57" customHeight="1" x14ac:dyDescent="0.25">
      <c r="B40" s="75">
        <v>13</v>
      </c>
      <c r="C40" s="98" t="s">
        <v>198</v>
      </c>
      <c r="D40" s="98"/>
      <c r="E40" s="99" t="s">
        <v>223</v>
      </c>
      <c r="F40" s="99"/>
      <c r="G40" s="99"/>
      <c r="H40" s="99"/>
      <c r="I40" s="99"/>
      <c r="J40" s="99"/>
      <c r="K40" s="99"/>
      <c r="L40" s="99"/>
      <c r="M40" s="99"/>
      <c r="N40" s="96" t="s">
        <v>180</v>
      </c>
      <c r="O40" s="96"/>
      <c r="P40" s="97"/>
    </row>
    <row r="41" spans="2:17" ht="163.9" customHeight="1" x14ac:dyDescent="0.25">
      <c r="B41" s="75">
        <v>14</v>
      </c>
      <c r="C41" s="98" t="s">
        <v>25</v>
      </c>
      <c r="D41" s="98"/>
      <c r="E41" s="113" t="s">
        <v>228</v>
      </c>
      <c r="F41" s="113"/>
      <c r="G41" s="113"/>
      <c r="H41" s="113"/>
      <c r="I41" s="113"/>
      <c r="J41" s="113"/>
      <c r="K41" s="113"/>
      <c r="L41" s="113"/>
      <c r="M41" s="113"/>
      <c r="N41" s="96" t="s">
        <v>225</v>
      </c>
      <c r="O41" s="96"/>
      <c r="P41" s="97"/>
    </row>
    <row r="42" spans="2:17" ht="81.599999999999994" customHeight="1" x14ac:dyDescent="0.25">
      <c r="B42" s="75">
        <v>15</v>
      </c>
      <c r="C42" s="98" t="s">
        <v>26</v>
      </c>
      <c r="D42" s="98"/>
      <c r="E42" s="111" t="s">
        <v>211</v>
      </c>
      <c r="F42" s="111"/>
      <c r="G42" s="111"/>
      <c r="H42" s="111"/>
      <c r="I42" s="111"/>
      <c r="J42" s="111"/>
      <c r="K42" s="111"/>
      <c r="L42" s="111"/>
      <c r="M42" s="111"/>
      <c r="N42" s="96" t="s">
        <v>172</v>
      </c>
      <c r="O42" s="96"/>
      <c r="P42" s="97"/>
    </row>
    <row r="43" spans="2:17" ht="78.599999999999994" customHeight="1" x14ac:dyDescent="0.25">
      <c r="B43" s="75">
        <v>16</v>
      </c>
      <c r="C43" s="98" t="s">
        <v>175</v>
      </c>
      <c r="D43" s="98"/>
      <c r="E43" s="111" t="s">
        <v>229</v>
      </c>
      <c r="F43" s="111"/>
      <c r="G43" s="111"/>
      <c r="H43" s="111"/>
      <c r="I43" s="111"/>
      <c r="J43" s="111"/>
      <c r="K43" s="111"/>
      <c r="L43" s="111"/>
      <c r="M43" s="111"/>
      <c r="N43" s="96" t="s">
        <v>173</v>
      </c>
      <c r="O43" s="96"/>
      <c r="P43" s="97"/>
    </row>
    <row r="44" spans="2:17" ht="60" customHeight="1" x14ac:dyDescent="0.25">
      <c r="B44" s="75">
        <v>17</v>
      </c>
      <c r="C44" s="98" t="s">
        <v>176</v>
      </c>
      <c r="D44" s="98"/>
      <c r="E44" s="99" t="s">
        <v>201</v>
      </c>
      <c r="F44" s="99"/>
      <c r="G44" s="99"/>
      <c r="H44" s="99"/>
      <c r="I44" s="99"/>
      <c r="J44" s="99"/>
      <c r="K44" s="99"/>
      <c r="L44" s="99"/>
      <c r="M44" s="99"/>
      <c r="N44" s="96" t="s">
        <v>226</v>
      </c>
      <c r="O44" s="96"/>
      <c r="P44" s="97"/>
    </row>
    <row r="45" spans="2:17" ht="61.15" customHeight="1" x14ac:dyDescent="0.25">
      <c r="B45" s="75">
        <v>18</v>
      </c>
      <c r="C45" s="98" t="s">
        <v>177</v>
      </c>
      <c r="D45" s="98"/>
      <c r="E45" s="99" t="s">
        <v>199</v>
      </c>
      <c r="F45" s="99"/>
      <c r="G45" s="99"/>
      <c r="H45" s="99"/>
      <c r="I45" s="99"/>
      <c r="J45" s="99"/>
      <c r="K45" s="99"/>
      <c r="L45" s="99"/>
      <c r="M45" s="99"/>
      <c r="N45" s="96" t="s">
        <v>226</v>
      </c>
      <c r="O45" s="96"/>
      <c r="P45" s="97"/>
    </row>
    <row r="46" spans="2:17" ht="63.6" customHeight="1" x14ac:dyDescent="0.25">
      <c r="B46" s="75">
        <v>19</v>
      </c>
      <c r="C46" s="106" t="s">
        <v>93</v>
      </c>
      <c r="D46" s="106"/>
      <c r="E46" s="99" t="s">
        <v>184</v>
      </c>
      <c r="F46" s="99"/>
      <c r="G46" s="99"/>
      <c r="H46" s="99"/>
      <c r="I46" s="99"/>
      <c r="J46" s="99"/>
      <c r="K46" s="99"/>
      <c r="L46" s="99"/>
      <c r="M46" s="99"/>
      <c r="N46" s="96" t="s">
        <v>227</v>
      </c>
      <c r="O46" s="96"/>
      <c r="P46" s="97"/>
    </row>
    <row r="47" spans="2:17" ht="61.15" customHeight="1" x14ac:dyDescent="0.25">
      <c r="B47" s="75">
        <v>20</v>
      </c>
      <c r="C47" s="120" t="s">
        <v>27</v>
      </c>
      <c r="D47" s="120"/>
      <c r="E47" s="121" t="s">
        <v>197</v>
      </c>
      <c r="F47" s="121"/>
      <c r="G47" s="121"/>
      <c r="H47" s="121"/>
      <c r="I47" s="121"/>
      <c r="J47" s="121"/>
      <c r="K47" s="121"/>
      <c r="L47" s="121"/>
      <c r="M47" s="121"/>
      <c r="N47" s="96" t="s">
        <v>171</v>
      </c>
      <c r="O47" s="96"/>
      <c r="P47" s="97"/>
    </row>
    <row r="48" spans="2:17" ht="48" customHeight="1" thickBot="1" x14ac:dyDescent="0.3">
      <c r="B48" s="79">
        <v>21</v>
      </c>
      <c r="C48" s="116" t="s">
        <v>60</v>
      </c>
      <c r="D48" s="116"/>
      <c r="E48" s="117" t="s">
        <v>191</v>
      </c>
      <c r="F48" s="117"/>
      <c r="G48" s="117"/>
      <c r="H48" s="117"/>
      <c r="I48" s="117"/>
      <c r="J48" s="117"/>
      <c r="K48" s="117"/>
      <c r="L48" s="117"/>
      <c r="M48" s="117"/>
      <c r="N48" s="118" t="s">
        <v>226</v>
      </c>
      <c r="O48" s="118"/>
      <c r="P48" s="119"/>
    </row>
    <row r="49" spans="2:16" ht="48.6" customHeight="1" x14ac:dyDescent="0.25">
      <c r="B49" s="76"/>
      <c r="C49" s="115"/>
      <c r="D49" s="115"/>
      <c r="E49" s="115"/>
      <c r="F49" s="115"/>
      <c r="G49" s="115"/>
      <c r="H49" s="115"/>
      <c r="I49" s="115"/>
      <c r="J49" s="115"/>
      <c r="K49" s="115"/>
      <c r="L49" s="115"/>
      <c r="M49" s="115"/>
      <c r="N49" s="115"/>
      <c r="O49" s="115"/>
      <c r="P49" s="115"/>
    </row>
    <row r="50" spans="2:16" ht="42.6" customHeight="1" x14ac:dyDescent="0.25">
      <c r="B50" s="76"/>
      <c r="C50" s="115"/>
      <c r="D50" s="115"/>
      <c r="E50" s="115"/>
      <c r="F50" s="115"/>
      <c r="G50" s="115"/>
      <c r="H50" s="115"/>
      <c r="I50" s="115"/>
      <c r="J50" s="115"/>
      <c r="K50" s="115"/>
      <c r="L50" s="115"/>
      <c r="M50" s="115"/>
      <c r="N50" s="115"/>
      <c r="O50" s="115"/>
      <c r="P50" s="115"/>
    </row>
    <row r="51" spans="2:16" ht="39.6" customHeight="1" x14ac:dyDescent="0.25">
      <c r="B51" s="76"/>
      <c r="C51" s="115"/>
      <c r="D51" s="115"/>
      <c r="E51" s="114"/>
      <c r="F51" s="114"/>
      <c r="G51" s="114"/>
      <c r="H51" s="114"/>
      <c r="I51" s="114"/>
      <c r="J51" s="114"/>
      <c r="K51" s="114"/>
      <c r="L51" s="114"/>
      <c r="M51" s="114"/>
      <c r="N51" s="115"/>
      <c r="O51" s="115"/>
      <c r="P51" s="115"/>
    </row>
  </sheetData>
  <sheetProtection algorithmName="SHA-512" hashValue="Rm9WTHC9559b8DvmYu9iFDzGgHzZlTk1cXP9mkY7aOlzdzcQhpoiqHSSeYNLC83l1gdqcHPMEyJigVdbdEqKeg==" saltValue="UBV3BVzSeQFYdL/Y0PbcOA==" spinCount="100000" sheet="1" objects="1" scenarios="1"/>
  <mergeCells count="95">
    <mergeCell ref="E50:M50"/>
    <mergeCell ref="C47:D47"/>
    <mergeCell ref="E47:M47"/>
    <mergeCell ref="C45:D45"/>
    <mergeCell ref="E45:M45"/>
    <mergeCell ref="N45:P45"/>
    <mergeCell ref="C46:D46"/>
    <mergeCell ref="E46:M46"/>
    <mergeCell ref="N46:P46"/>
    <mergeCell ref="E51:M51"/>
    <mergeCell ref="C49:D49"/>
    <mergeCell ref="C50:D50"/>
    <mergeCell ref="C51:D51"/>
    <mergeCell ref="N49:P49"/>
    <mergeCell ref="N50:P50"/>
    <mergeCell ref="N51:P51"/>
    <mergeCell ref="N47:P47"/>
    <mergeCell ref="C48:D48"/>
    <mergeCell ref="E48:M48"/>
    <mergeCell ref="N48:P48"/>
    <mergeCell ref="E49:M49"/>
    <mergeCell ref="N39:P39"/>
    <mergeCell ref="C40:D40"/>
    <mergeCell ref="E40:M40"/>
    <mergeCell ref="N40:P40"/>
    <mergeCell ref="C41:D41"/>
    <mergeCell ref="E41:M41"/>
    <mergeCell ref="N41:P41"/>
    <mergeCell ref="C39:D39"/>
    <mergeCell ref="E39:M39"/>
    <mergeCell ref="N42:P42"/>
    <mergeCell ref="C43:D43"/>
    <mergeCell ref="E43:M43"/>
    <mergeCell ref="N43:P43"/>
    <mergeCell ref="C44:D44"/>
    <mergeCell ref="E44:M44"/>
    <mergeCell ref="N44:P44"/>
    <mergeCell ref="C42:D42"/>
    <mergeCell ref="E42:M42"/>
    <mergeCell ref="C38:D38"/>
    <mergeCell ref="E38:M38"/>
    <mergeCell ref="N38:P38"/>
    <mergeCell ref="C36:D36"/>
    <mergeCell ref="E36:M36"/>
    <mergeCell ref="B24:P24"/>
    <mergeCell ref="B25:P25"/>
    <mergeCell ref="B26:P26"/>
    <mergeCell ref="N36:P36"/>
    <mergeCell ref="C37:D37"/>
    <mergeCell ref="E37:M37"/>
    <mergeCell ref="N37:P37"/>
    <mergeCell ref="N33:P33"/>
    <mergeCell ref="C34:D34"/>
    <mergeCell ref="E34:M34"/>
    <mergeCell ref="N34:P34"/>
    <mergeCell ref="C35:D35"/>
    <mergeCell ref="E35:M35"/>
    <mergeCell ref="N35:P35"/>
    <mergeCell ref="C33:D33"/>
    <mergeCell ref="E33:M33"/>
    <mergeCell ref="C32:D32"/>
    <mergeCell ref="E32:M32"/>
    <mergeCell ref="N32:P32"/>
    <mergeCell ref="C30:D30"/>
    <mergeCell ref="E30:M30"/>
    <mergeCell ref="B21:P21"/>
    <mergeCell ref="N30:P30"/>
    <mergeCell ref="C31:D31"/>
    <mergeCell ref="E31:M31"/>
    <mergeCell ref="N31:P31"/>
    <mergeCell ref="N27:P27"/>
    <mergeCell ref="C28:D28"/>
    <mergeCell ref="E28:M28"/>
    <mergeCell ref="N28:P28"/>
    <mergeCell ref="C29:D29"/>
    <mergeCell ref="E29:M29"/>
    <mergeCell ref="N29:P29"/>
    <mergeCell ref="C27:D27"/>
    <mergeCell ref="E27:M27"/>
    <mergeCell ref="B22:P22"/>
    <mergeCell ref="B23:P23"/>
    <mergeCell ref="B8:H8"/>
    <mergeCell ref="I8:P8"/>
    <mergeCell ref="B9:H9"/>
    <mergeCell ref="I9:P9"/>
    <mergeCell ref="I10:P10"/>
    <mergeCell ref="B12:P12"/>
    <mergeCell ref="B17:P17"/>
    <mergeCell ref="B18:P18"/>
    <mergeCell ref="B19:P19"/>
    <mergeCell ref="B20:P20"/>
    <mergeCell ref="B13:P13"/>
    <mergeCell ref="B14:P14"/>
    <mergeCell ref="B15:P15"/>
    <mergeCell ref="B16:P16"/>
  </mergeCells>
  <dataValidations count="1">
    <dataValidation allowBlank="1" showInputMessage="1" showErrorMessage="1" error="Valitse toimenpideohjelma annetuista vaihtoehdoista" sqref="B6" xr:uid="{ACD6D6B1-2E2B-458F-8D0B-C085F8F798B5}"/>
  </dataValidations>
  <hyperlinks>
    <hyperlink ref="I10" r:id="rId1" xr:uid="{23DBC60A-54DD-4756-BDFB-2BD8A5791B2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2"/>
  <dimension ref="A1:AA111"/>
  <sheetViews>
    <sheetView showGridLines="0" zoomScaleNormal="100" workbookViewId="0">
      <pane ySplit="9" topLeftCell="A10" activePane="bottomLeft" state="frozen"/>
      <selection pane="bottomLeft"/>
    </sheetView>
  </sheetViews>
  <sheetFormatPr defaultColWidth="8.85546875" defaultRowHeight="15" x14ac:dyDescent="0.25"/>
  <cols>
    <col min="1" max="1" width="43.5703125" style="10" customWidth="1"/>
    <col min="2" max="2" width="20.7109375" style="10" customWidth="1"/>
    <col min="3" max="3" width="19.42578125" style="10" customWidth="1"/>
    <col min="4" max="4" width="17.85546875" style="10" customWidth="1"/>
    <col min="5" max="5" width="55.85546875" style="10" customWidth="1"/>
    <col min="6" max="6" width="11.42578125" style="10" customWidth="1"/>
    <col min="7" max="7" width="14.140625" style="10" customWidth="1"/>
    <col min="8" max="8" width="7.28515625" style="10" customWidth="1"/>
    <col min="9" max="13" width="20.7109375" style="10" customWidth="1"/>
    <col min="14" max="14" width="15.28515625" style="10" customWidth="1"/>
    <col min="15" max="15" width="14.85546875" style="10" customWidth="1"/>
    <col min="16" max="16" width="9" style="10" customWidth="1"/>
    <col min="17" max="17" width="9.140625"/>
    <col min="18" max="18" width="13.140625" style="10" customWidth="1"/>
    <col min="19" max="19" width="28.5703125" style="10" customWidth="1"/>
    <col min="20" max="20" width="28.5703125" style="10" hidden="1" customWidth="1"/>
    <col min="21" max="21" width="39.5703125" style="10" customWidth="1"/>
    <col min="22" max="22" width="10.5703125" style="10" bestFit="1" customWidth="1"/>
    <col min="23" max="23" width="15.28515625" style="10" hidden="1" customWidth="1"/>
    <col min="24" max="24" width="27.28515625" style="72" hidden="1" customWidth="1"/>
    <col min="25" max="25" width="17.5703125" style="10" hidden="1" customWidth="1"/>
    <col min="26" max="26" width="22.42578125" style="10" hidden="1" customWidth="1"/>
    <col min="27" max="27" width="27.5703125" style="10" bestFit="1" customWidth="1"/>
    <col min="28" max="16384" width="8.85546875" style="10"/>
  </cols>
  <sheetData>
    <row r="1" spans="1:26" customFormat="1" x14ac:dyDescent="0.25">
      <c r="A1" t="s">
        <v>215</v>
      </c>
      <c r="B1" s="10"/>
      <c r="C1" s="7"/>
      <c r="D1" s="7"/>
      <c r="E1" s="13"/>
      <c r="G1" s="8"/>
      <c r="H1" s="8"/>
      <c r="I1" s="8"/>
      <c r="W1" s="69"/>
    </row>
    <row r="2" spans="1:26" customFormat="1" x14ac:dyDescent="0.25">
      <c r="A2" s="89" t="str">
        <f>Ohje!B1</f>
        <v>TOIMENPITEET-V1-2026-09-17/MOTIVA</v>
      </c>
      <c r="D2" s="6"/>
      <c r="F2" s="9" t="s">
        <v>2</v>
      </c>
      <c r="G2" s="8"/>
      <c r="H2" s="8"/>
      <c r="I2" s="8"/>
      <c r="W2" s="69"/>
      <c r="X2" s="31"/>
    </row>
    <row r="3" spans="1:26" customFormat="1" ht="18.75" x14ac:dyDescent="0.3">
      <c r="A3" s="33"/>
      <c r="C3" s="10"/>
      <c r="D3" s="6"/>
      <c r="F3" s="9"/>
      <c r="G3" s="8"/>
      <c r="H3" s="8"/>
      <c r="I3" s="8"/>
      <c r="W3" s="69"/>
      <c r="X3" s="31"/>
    </row>
    <row r="4" spans="1:26" customFormat="1" ht="15" customHeight="1" x14ac:dyDescent="0.25">
      <c r="D4" s="73" t="s">
        <v>195</v>
      </c>
      <c r="E4" s="86" t="str">
        <f>Ohje!B6</f>
        <v>Energia-ala muu</v>
      </c>
      <c r="F4" s="9"/>
      <c r="G4" s="8"/>
      <c r="H4" s="8"/>
      <c r="I4" s="8"/>
      <c r="M4" s="3"/>
      <c r="W4" s="69"/>
    </row>
    <row r="5" spans="1:26" s="12" customFormat="1" hidden="1" x14ac:dyDescent="0.25">
      <c r="A5" s="11" t="s">
        <v>65</v>
      </c>
      <c r="B5" s="11" t="s">
        <v>234</v>
      </c>
      <c r="C5" s="11" t="s">
        <v>239</v>
      </c>
      <c r="D5" s="11" t="s">
        <v>21</v>
      </c>
      <c r="E5" s="15" t="s">
        <v>66</v>
      </c>
      <c r="F5" s="11" t="s">
        <v>67</v>
      </c>
      <c r="G5" s="16" t="s">
        <v>68</v>
      </c>
      <c r="H5" s="16" t="s">
        <v>69</v>
      </c>
      <c r="I5" s="16" t="s">
        <v>70</v>
      </c>
      <c r="J5" s="11" t="s">
        <v>71</v>
      </c>
      <c r="K5" s="11" t="s">
        <v>72</v>
      </c>
      <c r="L5" s="11" t="s">
        <v>63</v>
      </c>
      <c r="M5" s="11" t="s">
        <v>73</v>
      </c>
      <c r="N5" s="11" t="s">
        <v>25</v>
      </c>
      <c r="O5" s="11" t="s">
        <v>26</v>
      </c>
      <c r="P5" s="11" t="s">
        <v>241</v>
      </c>
      <c r="Q5" s="11" t="s">
        <v>75</v>
      </c>
      <c r="R5" s="11" t="s">
        <v>76</v>
      </c>
      <c r="S5" s="11" t="s">
        <v>240</v>
      </c>
      <c r="T5" s="11"/>
      <c r="U5" s="11" t="s">
        <v>77</v>
      </c>
      <c r="V5" s="11" t="s">
        <v>60</v>
      </c>
      <c r="W5" s="15" t="s">
        <v>74</v>
      </c>
      <c r="X5" s="11" t="s">
        <v>235</v>
      </c>
      <c r="Y5" s="11" t="s">
        <v>213</v>
      </c>
      <c r="Z5" s="11" t="s">
        <v>214</v>
      </c>
    </row>
    <row r="6" spans="1:26" customFormat="1" ht="15.75" x14ac:dyDescent="0.25">
      <c r="A6" s="39" t="s">
        <v>238</v>
      </c>
      <c r="B6" s="7"/>
      <c r="C6" s="7"/>
      <c r="D6" s="7"/>
      <c r="F6" s="9" t="s">
        <v>3</v>
      </c>
      <c r="G6" s="8"/>
      <c r="H6" s="8"/>
      <c r="I6" s="8"/>
      <c r="W6" s="69"/>
    </row>
    <row r="7" spans="1:26" customFormat="1" x14ac:dyDescent="0.25">
      <c r="A7" s="65" t="s">
        <v>4</v>
      </c>
      <c r="B7" s="66" t="s">
        <v>185</v>
      </c>
      <c r="C7" s="67" t="s">
        <v>5</v>
      </c>
      <c r="D7" s="68" t="s">
        <v>186</v>
      </c>
      <c r="E7" s="68" t="s">
        <v>187</v>
      </c>
      <c r="F7" s="68" t="s">
        <v>6</v>
      </c>
      <c r="G7" s="68" t="s">
        <v>7</v>
      </c>
      <c r="H7" s="65" t="s">
        <v>8</v>
      </c>
      <c r="I7" s="65" t="s">
        <v>236</v>
      </c>
      <c r="J7" s="68" t="s">
        <v>237</v>
      </c>
      <c r="K7" s="65" t="s">
        <v>9</v>
      </c>
      <c r="L7" s="65" t="s">
        <v>10</v>
      </c>
      <c r="M7" s="65" t="s">
        <v>11</v>
      </c>
      <c r="N7" s="65" t="s">
        <v>12</v>
      </c>
      <c r="O7" s="65" t="s">
        <v>13</v>
      </c>
      <c r="P7" s="65" t="s">
        <v>14</v>
      </c>
      <c r="Q7" s="65" t="s">
        <v>15</v>
      </c>
      <c r="R7" s="65" t="s">
        <v>16</v>
      </c>
      <c r="S7" s="65" t="s">
        <v>17</v>
      </c>
      <c r="T7" s="65" t="s">
        <v>62</v>
      </c>
      <c r="U7" s="65" t="s">
        <v>18</v>
      </c>
      <c r="V7" s="65" t="s">
        <v>212</v>
      </c>
      <c r="W7" s="70" t="s">
        <v>16</v>
      </c>
      <c r="X7" s="70" t="s">
        <v>79</v>
      </c>
      <c r="Y7" s="70" t="s">
        <v>212</v>
      </c>
      <c r="Z7" s="70" t="s">
        <v>62</v>
      </c>
    </row>
    <row r="8" spans="1:26" customFormat="1" ht="15.75" x14ac:dyDescent="0.25">
      <c r="A8" s="65"/>
      <c r="B8" s="66"/>
      <c r="C8" s="67"/>
      <c r="D8" s="68"/>
      <c r="E8" s="68"/>
      <c r="F8" s="68"/>
      <c r="G8" s="68"/>
      <c r="H8" s="65"/>
      <c r="I8" s="122" t="s">
        <v>244</v>
      </c>
      <c r="J8" s="123"/>
      <c r="K8" s="123"/>
      <c r="L8" s="123"/>
      <c r="M8" s="124"/>
      <c r="N8" s="65"/>
      <c r="O8" s="65"/>
      <c r="P8" s="65"/>
      <c r="Q8" s="65"/>
      <c r="R8" s="65"/>
      <c r="S8" s="65"/>
      <c r="T8" s="65"/>
      <c r="U8" s="65"/>
      <c r="V8" s="65"/>
      <c r="W8" s="70"/>
      <c r="X8" s="70"/>
      <c r="Y8" s="70"/>
      <c r="Z8" s="70"/>
    </row>
    <row r="9" spans="1:26" s="29" customFormat="1" ht="47.25" x14ac:dyDescent="0.25">
      <c r="A9" s="81" t="s">
        <v>20</v>
      </c>
      <c r="B9" s="82" t="s">
        <v>88</v>
      </c>
      <c r="C9" s="83" t="s">
        <v>61</v>
      </c>
      <c r="D9" s="81" t="s">
        <v>100</v>
      </c>
      <c r="E9" s="81" t="s">
        <v>101</v>
      </c>
      <c r="F9" s="81" t="s">
        <v>22</v>
      </c>
      <c r="G9" s="84" t="s">
        <v>23</v>
      </c>
      <c r="H9" s="85" t="s">
        <v>24</v>
      </c>
      <c r="I9" s="85" t="s">
        <v>85</v>
      </c>
      <c r="J9" s="85" t="s">
        <v>86</v>
      </c>
      <c r="K9" s="85" t="s">
        <v>87</v>
      </c>
      <c r="L9" s="85" t="s">
        <v>174</v>
      </c>
      <c r="M9" s="85" t="s">
        <v>198</v>
      </c>
      <c r="N9" s="81" t="s">
        <v>25</v>
      </c>
      <c r="O9" s="81" t="s">
        <v>26</v>
      </c>
      <c r="P9" s="82" t="s">
        <v>175</v>
      </c>
      <c r="Q9" s="82" t="s">
        <v>176</v>
      </c>
      <c r="R9" s="82" t="s">
        <v>218</v>
      </c>
      <c r="S9" s="81" t="s">
        <v>216</v>
      </c>
      <c r="T9" s="81" t="s">
        <v>190</v>
      </c>
      <c r="U9" s="81" t="s">
        <v>27</v>
      </c>
      <c r="V9" s="81" t="s">
        <v>60</v>
      </c>
      <c r="W9" s="78" t="s">
        <v>169</v>
      </c>
      <c r="X9" s="32" t="s">
        <v>168</v>
      </c>
      <c r="Y9" s="32" t="s">
        <v>28</v>
      </c>
      <c r="Z9" s="32" t="s">
        <v>141</v>
      </c>
    </row>
    <row r="10" spans="1:26" s="30" customFormat="1" ht="15.75" x14ac:dyDescent="0.25">
      <c r="A10" s="42"/>
      <c r="B10" s="43"/>
      <c r="C10" s="47"/>
      <c r="D10" s="44"/>
      <c r="E10" s="43"/>
      <c r="F10" s="43"/>
      <c r="G10" s="45"/>
      <c r="H10" s="46"/>
      <c r="I10" s="47"/>
      <c r="J10" s="47"/>
      <c r="K10" s="47"/>
      <c r="L10" s="47"/>
      <c r="M10" s="47"/>
      <c r="N10" s="43"/>
      <c r="O10" s="43"/>
      <c r="P10" s="54" t="str">
        <f>IF(Table6[[#This Row],[KTEK/TEK]]="KTEK",5,IF(Table6[[#This Row],[KTEK/TEK]]="TEK",15,""))</f>
        <v/>
      </c>
      <c r="Q10" s="43"/>
      <c r="R10" s="43"/>
      <c r="S10" s="43"/>
      <c r="T10" s="43"/>
      <c r="U10" s="43"/>
      <c r="V10" s="62"/>
      <c r="W10" s="71" t="str">
        <f t="shared" ref="W10:W73" si="0">IF(F10="",IF(P10="","",P10),IF(F10="KTEK",5,IF(F10="TEK",IF(P10="",15,P10),"")))</f>
        <v/>
      </c>
      <c r="X10" s="30" t="str">
        <f>IF(ISBLANK(Table6[[#This Row],[Toimenpiteen luokka ]]),"",_xlfn.CONCAT(SUBSTITUTE(Table6[[#This Row],[Toimenpiteen luokka ]]," ","_"),"_",Y10))</f>
        <v/>
      </c>
      <c r="Y10" s="30" t="str">
        <f>IF(ISBLANK(Table6[[#This Row],[Toimenpiteen luokka ]]),"",VLOOKUP(Table6[[#This Row],[Toimenpiteen luokka ]],'Toimenpiteiden luokittelu'!$C$8:$E$21,3,FALSE))</f>
        <v/>
      </c>
      <c r="Z10" s="30" t="str">
        <f>IF(ISBLANK(Table6[[#This Row],[Tarkempi luokitus]]),"",VLOOKUP(Table6[[#This Row],[Tarkempi luokitus]],'Toimenpiteiden luokittelu'!$C$24:$D$67,2,FALSE))</f>
        <v/>
      </c>
    </row>
    <row r="11" spans="1:26" s="30" customFormat="1" ht="15.75" x14ac:dyDescent="0.25">
      <c r="A11" s="48"/>
      <c r="B11" s="49"/>
      <c r="C11" s="53"/>
      <c r="D11" s="50"/>
      <c r="E11" s="49"/>
      <c r="F11" s="49"/>
      <c r="G11" s="51"/>
      <c r="H11" s="52"/>
      <c r="I11" s="53"/>
      <c r="J11" s="53"/>
      <c r="K11" s="53"/>
      <c r="L11" s="53"/>
      <c r="M11" s="53"/>
      <c r="N11" s="49"/>
      <c r="O11" s="49"/>
      <c r="P11" s="54" t="str">
        <f>IF(Table6[[#This Row],[KTEK/TEK]]="KTEK",5,IF(Table6[[#This Row],[KTEK/TEK]]="TEK",15,""))</f>
        <v/>
      </c>
      <c r="Q11" s="49"/>
      <c r="R11" s="49"/>
      <c r="S11" s="49"/>
      <c r="T11" s="49"/>
      <c r="U11" s="49"/>
      <c r="V11" s="63"/>
      <c r="W11" s="71" t="str">
        <f t="shared" si="0"/>
        <v/>
      </c>
      <c r="X11" s="30" t="str">
        <f>IF(ISBLANK(Table6[[#This Row],[Toimenpiteen luokka ]]),"",_xlfn.CONCAT(SUBSTITUTE(Table6[[#This Row],[Toimenpiteen luokka ]]," ","_"),"_",Y11))</f>
        <v/>
      </c>
      <c r="Y11" s="30" t="str">
        <f>IF(ISBLANK(Table6[[#This Row],[Toimenpiteen luokka ]]),"",VLOOKUP(Table6[[#This Row],[Toimenpiteen luokka ]],'Toimenpiteiden luokittelu'!$C$8:$E$21,3,FALSE))</f>
        <v/>
      </c>
      <c r="Z11" s="30" t="str">
        <f>IF(ISBLANK(Table6[[#This Row],[Tarkempi luokitus]]),"",VLOOKUP(Table6[[#This Row],[Tarkempi luokitus]],'Toimenpiteiden luokittelu'!$C$24:$D$67,2,FALSE))</f>
        <v/>
      </c>
    </row>
    <row r="12" spans="1:26" s="30" customFormat="1" ht="15.75" x14ac:dyDescent="0.25">
      <c r="A12" s="48"/>
      <c r="B12" s="49"/>
      <c r="C12" s="53"/>
      <c r="D12" s="50"/>
      <c r="E12" s="49"/>
      <c r="F12" s="49"/>
      <c r="G12" s="51"/>
      <c r="H12" s="52"/>
      <c r="I12" s="53"/>
      <c r="J12" s="53"/>
      <c r="K12" s="53"/>
      <c r="L12" s="53"/>
      <c r="M12" s="53"/>
      <c r="N12" s="49"/>
      <c r="O12" s="49"/>
      <c r="P12" s="54" t="str">
        <f>IF(Table6[[#This Row],[KTEK/TEK]]="KTEK",5,IF(Table6[[#This Row],[KTEK/TEK]]="TEK",15,""))</f>
        <v/>
      </c>
      <c r="Q12" s="49"/>
      <c r="R12" s="49"/>
      <c r="S12" s="49"/>
      <c r="T12" s="49"/>
      <c r="U12" s="49"/>
      <c r="V12" s="63"/>
      <c r="W12" s="71" t="str">
        <f t="shared" si="0"/>
        <v/>
      </c>
      <c r="X12" s="30" t="str">
        <f>IF(ISBLANK(Table6[[#This Row],[Toimenpiteen luokka ]]),"",_xlfn.CONCAT(SUBSTITUTE(Table6[[#This Row],[Toimenpiteen luokka ]]," ","_"),"_",Y12))</f>
        <v/>
      </c>
      <c r="Y12" s="30" t="str">
        <f>IF(ISBLANK(Table6[[#This Row],[Toimenpiteen luokka ]]),"",VLOOKUP(Table6[[#This Row],[Toimenpiteen luokka ]],'Toimenpiteiden luokittelu'!$C$8:$E$21,3,FALSE))</f>
        <v/>
      </c>
      <c r="Z12" s="30" t="str">
        <f>IF(ISBLANK(Table6[[#This Row],[Tarkempi luokitus]]),"",VLOOKUP(Table6[[#This Row],[Tarkempi luokitus]],'Toimenpiteiden luokittelu'!$C$24:$D$67,2,FALSE))</f>
        <v/>
      </c>
    </row>
    <row r="13" spans="1:26" s="30" customFormat="1" ht="15.75" x14ac:dyDescent="0.25">
      <c r="A13" s="48"/>
      <c r="B13" s="49"/>
      <c r="C13" s="53"/>
      <c r="D13" s="50"/>
      <c r="E13" s="49"/>
      <c r="F13" s="49"/>
      <c r="G13" s="51"/>
      <c r="H13" s="52"/>
      <c r="I13" s="53"/>
      <c r="J13" s="53"/>
      <c r="K13" s="53"/>
      <c r="L13" s="53"/>
      <c r="M13" s="53"/>
      <c r="N13" s="49"/>
      <c r="O13" s="49"/>
      <c r="P13" s="54" t="str">
        <f>IF(Table6[[#This Row],[KTEK/TEK]]="KTEK",5,IF(Table6[[#This Row],[KTEK/TEK]]="TEK",15,""))</f>
        <v/>
      </c>
      <c r="Q13" s="49"/>
      <c r="R13" s="49"/>
      <c r="S13" s="49"/>
      <c r="T13" s="49"/>
      <c r="U13" s="49"/>
      <c r="V13" s="63"/>
      <c r="W13" s="71" t="str">
        <f t="shared" si="0"/>
        <v/>
      </c>
      <c r="X13" s="30" t="str">
        <f>IF(ISBLANK(Table6[[#This Row],[Toimenpiteen luokka ]]),"",_xlfn.CONCAT(SUBSTITUTE(Table6[[#This Row],[Toimenpiteen luokka ]]," ","_"),"_",Y13))</f>
        <v/>
      </c>
      <c r="Y13" s="30" t="str">
        <f>IF(ISBLANK(Table6[[#This Row],[Toimenpiteen luokka ]]),"",VLOOKUP(Table6[[#This Row],[Toimenpiteen luokka ]],'Toimenpiteiden luokittelu'!$C$8:$E$21,3,FALSE))</f>
        <v/>
      </c>
      <c r="Z13" s="30" t="str">
        <f>IF(ISBLANK(Table6[[#This Row],[Tarkempi luokitus]]),"",VLOOKUP(Table6[[#This Row],[Tarkempi luokitus]],'Toimenpiteiden luokittelu'!$C$24:$D$67,2,FALSE))</f>
        <v/>
      </c>
    </row>
    <row r="14" spans="1:26" s="30" customFormat="1" ht="15.75" x14ac:dyDescent="0.25">
      <c r="A14" s="48"/>
      <c r="B14" s="49"/>
      <c r="C14" s="53"/>
      <c r="D14" s="50"/>
      <c r="E14" s="49"/>
      <c r="F14" s="49"/>
      <c r="G14" s="51"/>
      <c r="H14" s="52"/>
      <c r="I14" s="53"/>
      <c r="J14" s="53"/>
      <c r="K14" s="53"/>
      <c r="L14" s="53"/>
      <c r="M14" s="53"/>
      <c r="N14" s="49"/>
      <c r="O14" s="49"/>
      <c r="P14" s="54" t="str">
        <f>IF(Table6[[#This Row],[KTEK/TEK]]="KTEK",5,IF(Table6[[#This Row],[KTEK/TEK]]="TEK",15,""))</f>
        <v/>
      </c>
      <c r="Q14" s="49"/>
      <c r="R14" s="49"/>
      <c r="S14" s="49"/>
      <c r="T14" s="49"/>
      <c r="U14" s="49"/>
      <c r="V14" s="63"/>
      <c r="W14" s="71" t="str">
        <f t="shared" si="0"/>
        <v/>
      </c>
      <c r="X14" s="30" t="str">
        <f>IF(ISBLANK(Table6[[#This Row],[Toimenpiteen luokka ]]),"",_xlfn.CONCAT(SUBSTITUTE(Table6[[#This Row],[Toimenpiteen luokka ]]," ","_"),"_",Y14))</f>
        <v/>
      </c>
      <c r="Y14" s="30" t="str">
        <f>IF(ISBLANK(Table6[[#This Row],[Toimenpiteen luokka ]]),"",VLOOKUP(Table6[[#This Row],[Toimenpiteen luokka ]],'Toimenpiteiden luokittelu'!$C$8:$E$21,3,FALSE))</f>
        <v/>
      </c>
      <c r="Z14" s="30" t="str">
        <f>IF(ISBLANK(Table6[[#This Row],[Tarkempi luokitus]]),"",VLOOKUP(Table6[[#This Row],[Tarkempi luokitus]],'Toimenpiteiden luokittelu'!$C$24:$D$67,2,FALSE))</f>
        <v/>
      </c>
    </row>
    <row r="15" spans="1:26" s="30" customFormat="1" ht="15.75" x14ac:dyDescent="0.25">
      <c r="A15" s="48"/>
      <c r="B15" s="49"/>
      <c r="C15" s="53"/>
      <c r="D15" s="50"/>
      <c r="E15" s="49"/>
      <c r="F15" s="49"/>
      <c r="G15" s="51"/>
      <c r="H15" s="52"/>
      <c r="I15" s="53"/>
      <c r="J15" s="53"/>
      <c r="K15" s="53"/>
      <c r="L15" s="53"/>
      <c r="M15" s="53"/>
      <c r="N15" s="49"/>
      <c r="O15" s="49"/>
      <c r="P15" s="54" t="str">
        <f>IF(Table6[[#This Row],[KTEK/TEK]]="KTEK",5,IF(Table6[[#This Row],[KTEK/TEK]]="TEK",15,""))</f>
        <v/>
      </c>
      <c r="Q15" s="49"/>
      <c r="R15" s="49"/>
      <c r="S15" s="49"/>
      <c r="T15" s="49"/>
      <c r="U15" s="49"/>
      <c r="V15" s="63"/>
      <c r="W15" s="71" t="str">
        <f t="shared" si="0"/>
        <v/>
      </c>
      <c r="X15" s="30" t="str">
        <f>IF(ISBLANK(Table6[[#This Row],[Toimenpiteen luokka ]]),"",_xlfn.CONCAT(SUBSTITUTE(Table6[[#This Row],[Toimenpiteen luokka ]]," ","_"),"_",Y15))</f>
        <v/>
      </c>
      <c r="Y15" s="30" t="str">
        <f>IF(ISBLANK(Table6[[#This Row],[Toimenpiteen luokka ]]),"",VLOOKUP(Table6[[#This Row],[Toimenpiteen luokka ]],'Toimenpiteiden luokittelu'!$C$8:$E$21,3,FALSE))</f>
        <v/>
      </c>
      <c r="Z15" s="30" t="str">
        <f>IF(ISBLANK(Table6[[#This Row],[Tarkempi luokitus]]),"",VLOOKUP(Table6[[#This Row],[Tarkempi luokitus]],'Toimenpiteiden luokittelu'!$C$24:$D$67,2,FALSE))</f>
        <v/>
      </c>
    </row>
    <row r="16" spans="1:26" s="30" customFormat="1" ht="15.75" x14ac:dyDescent="0.25">
      <c r="A16" s="48"/>
      <c r="B16" s="49"/>
      <c r="C16" s="53"/>
      <c r="D16" s="50"/>
      <c r="E16" s="49"/>
      <c r="F16" s="49"/>
      <c r="G16" s="51"/>
      <c r="H16" s="52"/>
      <c r="I16" s="53"/>
      <c r="J16" s="53"/>
      <c r="K16" s="53"/>
      <c r="L16" s="53"/>
      <c r="M16" s="53"/>
      <c r="N16" s="49"/>
      <c r="O16" s="49"/>
      <c r="P16" s="54" t="str">
        <f>IF(Table6[[#This Row],[KTEK/TEK]]="KTEK",5,IF(Table6[[#This Row],[KTEK/TEK]]="TEK",15,""))</f>
        <v/>
      </c>
      <c r="Q16" s="49"/>
      <c r="R16" s="49"/>
      <c r="S16" s="49"/>
      <c r="T16" s="49"/>
      <c r="U16" s="49"/>
      <c r="V16" s="63"/>
      <c r="W16" s="71" t="str">
        <f t="shared" si="0"/>
        <v/>
      </c>
      <c r="X16" s="30" t="str">
        <f>IF(ISBLANK(Table6[[#This Row],[Toimenpiteen luokka ]]),"",_xlfn.CONCAT(SUBSTITUTE(Table6[[#This Row],[Toimenpiteen luokka ]]," ","_"),"_",Y16))</f>
        <v/>
      </c>
      <c r="Y16" s="30" t="str">
        <f>IF(ISBLANK(Table6[[#This Row],[Toimenpiteen luokka ]]),"",VLOOKUP(Table6[[#This Row],[Toimenpiteen luokka ]],'Toimenpiteiden luokittelu'!$C$8:$E$21,3,FALSE))</f>
        <v/>
      </c>
      <c r="Z16" s="30" t="str">
        <f>IF(ISBLANK(Table6[[#This Row],[Tarkempi luokitus]]),"",VLOOKUP(Table6[[#This Row],[Tarkempi luokitus]],'Toimenpiteiden luokittelu'!$C$24:$D$67,2,FALSE))</f>
        <v/>
      </c>
    </row>
    <row r="17" spans="1:26" s="30" customFormat="1" ht="15.75" x14ac:dyDescent="0.25">
      <c r="A17" s="48"/>
      <c r="B17" s="49"/>
      <c r="C17" s="53"/>
      <c r="D17" s="50"/>
      <c r="E17" s="49"/>
      <c r="F17" s="49"/>
      <c r="G17" s="51"/>
      <c r="H17" s="52"/>
      <c r="I17" s="53"/>
      <c r="J17" s="53"/>
      <c r="K17" s="53"/>
      <c r="L17" s="53"/>
      <c r="M17" s="53"/>
      <c r="N17" s="49"/>
      <c r="O17" s="49"/>
      <c r="P17" s="54" t="str">
        <f>IF(Table6[[#This Row],[KTEK/TEK]]="KTEK",5,IF(Table6[[#This Row],[KTEK/TEK]]="TEK",15,""))</f>
        <v/>
      </c>
      <c r="Q17" s="49"/>
      <c r="R17" s="49"/>
      <c r="S17" s="49"/>
      <c r="T17" s="49"/>
      <c r="U17" s="49"/>
      <c r="V17" s="63"/>
      <c r="W17" s="71" t="str">
        <f t="shared" si="0"/>
        <v/>
      </c>
      <c r="X17" s="30" t="str">
        <f>IF(ISBLANK(Table6[[#This Row],[Toimenpiteen luokka ]]),"",_xlfn.CONCAT(SUBSTITUTE(Table6[[#This Row],[Toimenpiteen luokka ]]," ","_"),"_",Y17))</f>
        <v/>
      </c>
      <c r="Y17" s="30" t="str">
        <f>IF(ISBLANK(Table6[[#This Row],[Toimenpiteen luokka ]]),"",VLOOKUP(Table6[[#This Row],[Toimenpiteen luokka ]],'Toimenpiteiden luokittelu'!$C$8:$E$21,3,FALSE))</f>
        <v/>
      </c>
      <c r="Z17" s="30" t="str">
        <f>IF(ISBLANK(Table6[[#This Row],[Tarkempi luokitus]]),"",VLOOKUP(Table6[[#This Row],[Tarkempi luokitus]],'Toimenpiteiden luokittelu'!$C$24:$D$67,2,FALSE))</f>
        <v/>
      </c>
    </row>
    <row r="18" spans="1:26" s="30" customFormat="1" ht="15.75" x14ac:dyDescent="0.25">
      <c r="A18" s="48"/>
      <c r="B18" s="49"/>
      <c r="C18" s="53"/>
      <c r="D18" s="50"/>
      <c r="E18" s="49"/>
      <c r="F18" s="49"/>
      <c r="G18" s="51"/>
      <c r="H18" s="52"/>
      <c r="I18" s="53"/>
      <c r="J18" s="53"/>
      <c r="K18" s="53"/>
      <c r="L18" s="53"/>
      <c r="M18" s="53"/>
      <c r="N18" s="49"/>
      <c r="O18" s="49"/>
      <c r="P18" s="54" t="str">
        <f>IF(Table6[[#This Row],[KTEK/TEK]]="KTEK",5,IF(Table6[[#This Row],[KTEK/TEK]]="TEK",15,""))</f>
        <v/>
      </c>
      <c r="Q18" s="49"/>
      <c r="R18" s="49"/>
      <c r="S18" s="49"/>
      <c r="T18" s="49"/>
      <c r="U18" s="49"/>
      <c r="V18" s="63"/>
      <c r="W18" s="71" t="str">
        <f t="shared" si="0"/>
        <v/>
      </c>
      <c r="X18" s="30" t="str">
        <f>IF(ISBLANK(Table6[[#This Row],[Toimenpiteen luokka ]]),"",_xlfn.CONCAT(SUBSTITUTE(Table6[[#This Row],[Toimenpiteen luokka ]]," ","_"),"_",Y18))</f>
        <v/>
      </c>
      <c r="Y18" s="30" t="str">
        <f>IF(ISBLANK(Table6[[#This Row],[Toimenpiteen luokka ]]),"",VLOOKUP(Table6[[#This Row],[Toimenpiteen luokka ]],'Toimenpiteiden luokittelu'!$C$8:$E$21,3,FALSE))</f>
        <v/>
      </c>
      <c r="Z18" s="30" t="str">
        <f>IF(ISBLANK(Table6[[#This Row],[Tarkempi luokitus]]),"",VLOOKUP(Table6[[#This Row],[Tarkempi luokitus]],'Toimenpiteiden luokittelu'!$C$24:$D$67,2,FALSE))</f>
        <v/>
      </c>
    </row>
    <row r="19" spans="1:26" s="30" customFormat="1" ht="15.75" x14ac:dyDescent="0.25">
      <c r="A19" s="48"/>
      <c r="B19" s="49"/>
      <c r="C19" s="53"/>
      <c r="D19" s="50"/>
      <c r="E19" s="49"/>
      <c r="F19" s="49"/>
      <c r="G19" s="51"/>
      <c r="H19" s="52"/>
      <c r="I19" s="53"/>
      <c r="J19" s="53"/>
      <c r="K19" s="53"/>
      <c r="L19" s="53"/>
      <c r="M19" s="53"/>
      <c r="N19" s="49"/>
      <c r="O19" s="49"/>
      <c r="P19" s="54" t="str">
        <f>IF(Table6[[#This Row],[KTEK/TEK]]="KTEK",5,IF(Table6[[#This Row],[KTEK/TEK]]="TEK",15,""))</f>
        <v/>
      </c>
      <c r="Q19" s="49"/>
      <c r="R19" s="49"/>
      <c r="S19" s="49"/>
      <c r="T19" s="49"/>
      <c r="U19" s="49"/>
      <c r="V19" s="63"/>
      <c r="W19" s="71" t="str">
        <f t="shared" si="0"/>
        <v/>
      </c>
      <c r="X19" s="30" t="str">
        <f>IF(ISBLANK(Table6[[#This Row],[Toimenpiteen luokka ]]),"",_xlfn.CONCAT(SUBSTITUTE(Table6[[#This Row],[Toimenpiteen luokka ]]," ","_"),"_",Y19))</f>
        <v/>
      </c>
      <c r="Y19" s="30" t="str">
        <f>IF(ISBLANK(Table6[[#This Row],[Toimenpiteen luokka ]]),"",VLOOKUP(Table6[[#This Row],[Toimenpiteen luokka ]],'Toimenpiteiden luokittelu'!$C$8:$E$21,3,FALSE))</f>
        <v/>
      </c>
      <c r="Z19" s="30" t="str">
        <f>IF(ISBLANK(Table6[[#This Row],[Tarkempi luokitus]]),"",VLOOKUP(Table6[[#This Row],[Tarkempi luokitus]],'Toimenpiteiden luokittelu'!$C$24:$D$67,2,FALSE))</f>
        <v/>
      </c>
    </row>
    <row r="20" spans="1:26" s="30" customFormat="1" ht="15.75" x14ac:dyDescent="0.25">
      <c r="A20" s="48"/>
      <c r="B20" s="49"/>
      <c r="C20" s="53"/>
      <c r="D20" s="50"/>
      <c r="E20" s="49"/>
      <c r="F20" s="49"/>
      <c r="G20" s="51"/>
      <c r="H20" s="52"/>
      <c r="I20" s="53"/>
      <c r="J20" s="53"/>
      <c r="K20" s="53"/>
      <c r="L20" s="53"/>
      <c r="M20" s="53"/>
      <c r="N20" s="49"/>
      <c r="O20" s="49"/>
      <c r="P20" s="54" t="str">
        <f>IF(Table6[[#This Row],[KTEK/TEK]]="KTEK",5,IF(Table6[[#This Row],[KTEK/TEK]]="TEK",15,""))</f>
        <v/>
      </c>
      <c r="Q20" s="49"/>
      <c r="R20" s="49"/>
      <c r="S20" s="49"/>
      <c r="T20" s="49"/>
      <c r="U20" s="49"/>
      <c r="V20" s="63"/>
      <c r="W20" s="71" t="str">
        <f t="shared" si="0"/>
        <v/>
      </c>
      <c r="X20" s="30" t="str">
        <f>IF(ISBLANK(Table6[[#This Row],[Toimenpiteen luokka ]]),"",_xlfn.CONCAT(SUBSTITUTE(Table6[[#This Row],[Toimenpiteen luokka ]]," ","_"),"_",Y20))</f>
        <v/>
      </c>
      <c r="Y20" s="30" t="str">
        <f>IF(ISBLANK(Table6[[#This Row],[Toimenpiteen luokka ]]),"",VLOOKUP(Table6[[#This Row],[Toimenpiteen luokka ]],'Toimenpiteiden luokittelu'!$C$8:$E$21,3,FALSE))</f>
        <v/>
      </c>
      <c r="Z20" s="30" t="str">
        <f>IF(ISBLANK(Table6[[#This Row],[Tarkempi luokitus]]),"",VLOOKUP(Table6[[#This Row],[Tarkempi luokitus]],'Toimenpiteiden luokittelu'!$C$24:$D$67,2,FALSE))</f>
        <v/>
      </c>
    </row>
    <row r="21" spans="1:26" s="30" customFormat="1" ht="15.75" x14ac:dyDescent="0.25">
      <c r="A21" s="48"/>
      <c r="B21" s="49"/>
      <c r="C21" s="53"/>
      <c r="D21" s="50"/>
      <c r="E21" s="49"/>
      <c r="F21" s="49"/>
      <c r="G21" s="51"/>
      <c r="H21" s="52"/>
      <c r="I21" s="53"/>
      <c r="J21" s="53"/>
      <c r="K21" s="53"/>
      <c r="L21" s="53"/>
      <c r="M21" s="53"/>
      <c r="N21" s="49"/>
      <c r="O21" s="49"/>
      <c r="P21" s="54" t="str">
        <f>IF(Table6[[#This Row],[KTEK/TEK]]="KTEK",5,IF(Table6[[#This Row],[KTEK/TEK]]="TEK",15,""))</f>
        <v/>
      </c>
      <c r="Q21" s="49"/>
      <c r="R21" s="49"/>
      <c r="S21" s="49"/>
      <c r="T21" s="49"/>
      <c r="U21" s="49"/>
      <c r="V21" s="63"/>
      <c r="W21" s="71" t="str">
        <f t="shared" si="0"/>
        <v/>
      </c>
      <c r="X21" s="30" t="str">
        <f>IF(ISBLANK(Table6[[#This Row],[Toimenpiteen luokka ]]),"",_xlfn.CONCAT(SUBSTITUTE(Table6[[#This Row],[Toimenpiteen luokka ]]," ","_"),"_",Y21))</f>
        <v/>
      </c>
      <c r="Y21" s="30" t="str">
        <f>IF(ISBLANK(Table6[[#This Row],[Toimenpiteen luokka ]]),"",VLOOKUP(Table6[[#This Row],[Toimenpiteen luokka ]],'Toimenpiteiden luokittelu'!$C$8:$E$21,3,FALSE))</f>
        <v/>
      </c>
      <c r="Z21" s="30" t="str">
        <f>IF(ISBLANK(Table6[[#This Row],[Tarkempi luokitus]]),"",VLOOKUP(Table6[[#This Row],[Tarkempi luokitus]],'Toimenpiteiden luokittelu'!$C$24:$D$67,2,FALSE))</f>
        <v/>
      </c>
    </row>
    <row r="22" spans="1:26" s="30" customFormat="1" ht="15.75" x14ac:dyDescent="0.25">
      <c r="A22" s="48"/>
      <c r="B22" s="49"/>
      <c r="C22" s="53"/>
      <c r="D22" s="50"/>
      <c r="E22" s="49"/>
      <c r="F22" s="49"/>
      <c r="G22" s="51"/>
      <c r="H22" s="52"/>
      <c r="I22" s="53"/>
      <c r="J22" s="53"/>
      <c r="K22" s="53"/>
      <c r="L22" s="53"/>
      <c r="M22" s="53"/>
      <c r="N22" s="49"/>
      <c r="O22" s="49"/>
      <c r="P22" s="54" t="str">
        <f>IF(Table6[[#This Row],[KTEK/TEK]]="KTEK",5,IF(Table6[[#This Row],[KTEK/TEK]]="TEK",15,""))</f>
        <v/>
      </c>
      <c r="Q22" s="49"/>
      <c r="R22" s="49"/>
      <c r="S22" s="49"/>
      <c r="T22" s="49"/>
      <c r="U22" s="49"/>
      <c r="V22" s="63"/>
      <c r="W22" s="71" t="str">
        <f t="shared" si="0"/>
        <v/>
      </c>
      <c r="X22" s="30" t="str">
        <f>IF(ISBLANK(Table6[[#This Row],[Toimenpiteen luokka ]]),"",_xlfn.CONCAT(SUBSTITUTE(Table6[[#This Row],[Toimenpiteen luokka ]]," ","_"),"_",Y22))</f>
        <v/>
      </c>
      <c r="Y22" s="30" t="str">
        <f>IF(ISBLANK(Table6[[#This Row],[Toimenpiteen luokka ]]),"",VLOOKUP(Table6[[#This Row],[Toimenpiteen luokka ]],'Toimenpiteiden luokittelu'!$C$8:$E$21,3,FALSE))</f>
        <v/>
      </c>
      <c r="Z22" s="30" t="str">
        <f>IF(ISBLANK(Table6[[#This Row],[Tarkempi luokitus]]),"",VLOOKUP(Table6[[#This Row],[Tarkempi luokitus]],'Toimenpiteiden luokittelu'!$C$24:$D$67,2,FALSE))</f>
        <v/>
      </c>
    </row>
    <row r="23" spans="1:26" s="30" customFormat="1" ht="15.75" x14ac:dyDescent="0.25">
      <c r="A23" s="48"/>
      <c r="B23" s="49"/>
      <c r="C23" s="53"/>
      <c r="D23" s="50"/>
      <c r="E23" s="49"/>
      <c r="F23" s="49"/>
      <c r="G23" s="51"/>
      <c r="H23" s="52"/>
      <c r="I23" s="53"/>
      <c r="J23" s="53"/>
      <c r="K23" s="53"/>
      <c r="L23" s="53"/>
      <c r="M23" s="53"/>
      <c r="N23" s="49"/>
      <c r="O23" s="49"/>
      <c r="P23" s="54" t="str">
        <f>IF(Table6[[#This Row],[KTEK/TEK]]="KTEK",5,IF(Table6[[#This Row],[KTEK/TEK]]="TEK",15,""))</f>
        <v/>
      </c>
      <c r="Q23" s="49"/>
      <c r="R23" s="49"/>
      <c r="S23" s="49"/>
      <c r="T23" s="49"/>
      <c r="U23" s="49"/>
      <c r="V23" s="63"/>
      <c r="W23" s="71" t="str">
        <f t="shared" si="0"/>
        <v/>
      </c>
      <c r="X23" s="30" t="str">
        <f>IF(ISBLANK(Table6[[#This Row],[Toimenpiteen luokka ]]),"",_xlfn.CONCAT(SUBSTITUTE(Table6[[#This Row],[Toimenpiteen luokka ]]," ","_"),"_",Y23))</f>
        <v/>
      </c>
      <c r="Y23" s="30" t="str">
        <f>IF(ISBLANK(Table6[[#This Row],[Toimenpiteen luokka ]]),"",VLOOKUP(Table6[[#This Row],[Toimenpiteen luokka ]],'Toimenpiteiden luokittelu'!$C$8:$E$21,3,FALSE))</f>
        <v/>
      </c>
      <c r="Z23" s="30" t="str">
        <f>IF(ISBLANK(Table6[[#This Row],[Tarkempi luokitus]]),"",VLOOKUP(Table6[[#This Row],[Tarkempi luokitus]],'Toimenpiteiden luokittelu'!$C$24:$D$67,2,FALSE))</f>
        <v/>
      </c>
    </row>
    <row r="24" spans="1:26" s="30" customFormat="1" ht="15.75" x14ac:dyDescent="0.25">
      <c r="A24" s="48"/>
      <c r="B24" s="49"/>
      <c r="C24" s="53"/>
      <c r="D24" s="50"/>
      <c r="E24" s="49"/>
      <c r="F24" s="49"/>
      <c r="G24" s="51"/>
      <c r="H24" s="52"/>
      <c r="I24" s="53"/>
      <c r="J24" s="53"/>
      <c r="K24" s="53"/>
      <c r="L24" s="53"/>
      <c r="M24" s="53"/>
      <c r="N24" s="49"/>
      <c r="O24" s="49"/>
      <c r="P24" s="54" t="str">
        <f>IF(Table6[[#This Row],[KTEK/TEK]]="KTEK",5,IF(Table6[[#This Row],[KTEK/TEK]]="TEK",15,""))</f>
        <v/>
      </c>
      <c r="Q24" s="49"/>
      <c r="R24" s="49"/>
      <c r="S24" s="49"/>
      <c r="T24" s="49"/>
      <c r="U24" s="49"/>
      <c r="V24" s="63"/>
      <c r="W24" s="71" t="str">
        <f t="shared" si="0"/>
        <v/>
      </c>
      <c r="X24" s="30" t="str">
        <f>IF(ISBLANK(Table6[[#This Row],[Toimenpiteen luokka ]]),"",_xlfn.CONCAT(SUBSTITUTE(Table6[[#This Row],[Toimenpiteen luokka ]]," ","_"),"_",Y24))</f>
        <v/>
      </c>
      <c r="Y24" s="30" t="str">
        <f>IF(ISBLANK(Table6[[#This Row],[Toimenpiteen luokka ]]),"",VLOOKUP(Table6[[#This Row],[Toimenpiteen luokka ]],'Toimenpiteiden luokittelu'!$C$8:$E$21,3,FALSE))</f>
        <v/>
      </c>
      <c r="Z24" s="30" t="str">
        <f>IF(ISBLANK(Table6[[#This Row],[Tarkempi luokitus]]),"",VLOOKUP(Table6[[#This Row],[Tarkempi luokitus]],'Toimenpiteiden luokittelu'!$C$24:$D$67,2,FALSE))</f>
        <v/>
      </c>
    </row>
    <row r="25" spans="1:26" s="30" customFormat="1" ht="15.75" x14ac:dyDescent="0.25">
      <c r="A25" s="48"/>
      <c r="B25" s="49"/>
      <c r="C25" s="53"/>
      <c r="D25" s="50"/>
      <c r="E25" s="49"/>
      <c r="F25" s="49"/>
      <c r="G25" s="51"/>
      <c r="H25" s="52"/>
      <c r="I25" s="53"/>
      <c r="J25" s="53"/>
      <c r="K25" s="53"/>
      <c r="L25" s="53"/>
      <c r="M25" s="53"/>
      <c r="N25" s="49"/>
      <c r="O25" s="49"/>
      <c r="P25" s="54" t="str">
        <f>IF(Table6[[#This Row],[KTEK/TEK]]="KTEK",5,IF(Table6[[#This Row],[KTEK/TEK]]="TEK",15,""))</f>
        <v/>
      </c>
      <c r="Q25" s="49"/>
      <c r="R25" s="49"/>
      <c r="S25" s="49"/>
      <c r="T25" s="49"/>
      <c r="U25" s="49"/>
      <c r="V25" s="63"/>
      <c r="W25" s="71" t="str">
        <f t="shared" si="0"/>
        <v/>
      </c>
      <c r="X25" s="30" t="str">
        <f>IF(ISBLANK(Table6[[#This Row],[Toimenpiteen luokka ]]),"",_xlfn.CONCAT(SUBSTITUTE(Table6[[#This Row],[Toimenpiteen luokka ]]," ","_"),"_",Y25))</f>
        <v/>
      </c>
      <c r="Y25" s="30" t="str">
        <f>IF(ISBLANK(Table6[[#This Row],[Toimenpiteen luokka ]]),"",VLOOKUP(Table6[[#This Row],[Toimenpiteen luokka ]],'Toimenpiteiden luokittelu'!$C$8:$E$21,3,FALSE))</f>
        <v/>
      </c>
      <c r="Z25" s="30" t="str">
        <f>IF(ISBLANK(Table6[[#This Row],[Tarkempi luokitus]]),"",VLOOKUP(Table6[[#This Row],[Tarkempi luokitus]],'Toimenpiteiden luokittelu'!$C$24:$D$67,2,FALSE))</f>
        <v/>
      </c>
    </row>
    <row r="26" spans="1:26" s="30" customFormat="1" ht="15.75" x14ac:dyDescent="0.25">
      <c r="A26" s="48"/>
      <c r="B26" s="49"/>
      <c r="C26" s="53"/>
      <c r="D26" s="50"/>
      <c r="E26" s="49"/>
      <c r="F26" s="49"/>
      <c r="G26" s="51"/>
      <c r="H26" s="52"/>
      <c r="I26" s="53"/>
      <c r="J26" s="53"/>
      <c r="K26" s="53"/>
      <c r="L26" s="53"/>
      <c r="M26" s="53"/>
      <c r="N26" s="49"/>
      <c r="O26" s="49"/>
      <c r="P26" s="54" t="str">
        <f>IF(Table6[[#This Row],[KTEK/TEK]]="KTEK",5,IF(Table6[[#This Row],[KTEK/TEK]]="TEK",15,""))</f>
        <v/>
      </c>
      <c r="Q26" s="49"/>
      <c r="R26" s="49"/>
      <c r="S26" s="49"/>
      <c r="T26" s="49"/>
      <c r="U26" s="49"/>
      <c r="V26" s="63"/>
      <c r="W26" s="71" t="str">
        <f t="shared" si="0"/>
        <v/>
      </c>
      <c r="X26" s="30" t="str">
        <f>IF(ISBLANK(Table6[[#This Row],[Toimenpiteen luokka ]]),"",_xlfn.CONCAT(SUBSTITUTE(Table6[[#This Row],[Toimenpiteen luokka ]]," ","_"),"_",Y26))</f>
        <v/>
      </c>
      <c r="Y26" s="30" t="str">
        <f>IF(ISBLANK(Table6[[#This Row],[Toimenpiteen luokka ]]),"",VLOOKUP(Table6[[#This Row],[Toimenpiteen luokka ]],'Toimenpiteiden luokittelu'!$C$8:$E$21,3,FALSE))</f>
        <v/>
      </c>
      <c r="Z26" s="30" t="str">
        <f>IF(ISBLANK(Table6[[#This Row],[Tarkempi luokitus]]),"",VLOOKUP(Table6[[#This Row],[Tarkempi luokitus]],'Toimenpiteiden luokittelu'!$C$24:$D$67,2,FALSE))</f>
        <v/>
      </c>
    </row>
    <row r="27" spans="1:26" s="30" customFormat="1" ht="15.75" x14ac:dyDescent="0.25">
      <c r="A27" s="48"/>
      <c r="B27" s="49"/>
      <c r="C27" s="53"/>
      <c r="D27" s="50"/>
      <c r="E27" s="49"/>
      <c r="F27" s="49"/>
      <c r="G27" s="51"/>
      <c r="H27" s="52"/>
      <c r="I27" s="53"/>
      <c r="J27" s="53"/>
      <c r="K27" s="53"/>
      <c r="L27" s="53"/>
      <c r="M27" s="53"/>
      <c r="N27" s="49"/>
      <c r="O27" s="49"/>
      <c r="P27" s="54" t="str">
        <f>IF(Table6[[#This Row],[KTEK/TEK]]="KTEK",5,IF(Table6[[#This Row],[KTEK/TEK]]="TEK",15,""))</f>
        <v/>
      </c>
      <c r="Q27" s="49"/>
      <c r="R27" s="49"/>
      <c r="S27" s="49"/>
      <c r="T27" s="49"/>
      <c r="U27" s="49"/>
      <c r="V27" s="63"/>
      <c r="W27" s="71" t="str">
        <f t="shared" si="0"/>
        <v/>
      </c>
      <c r="X27" s="30" t="str">
        <f>IF(ISBLANK(Table6[[#This Row],[Toimenpiteen luokka ]]),"",_xlfn.CONCAT(SUBSTITUTE(Table6[[#This Row],[Toimenpiteen luokka ]]," ","_"),"_",Y27))</f>
        <v/>
      </c>
      <c r="Y27" s="30" t="str">
        <f>IF(ISBLANK(Table6[[#This Row],[Toimenpiteen luokka ]]),"",VLOOKUP(Table6[[#This Row],[Toimenpiteen luokka ]],'Toimenpiteiden luokittelu'!$C$8:$E$21,3,FALSE))</f>
        <v/>
      </c>
      <c r="Z27" s="30" t="str">
        <f>IF(ISBLANK(Table6[[#This Row],[Tarkempi luokitus]]),"",VLOOKUP(Table6[[#This Row],[Tarkempi luokitus]],'Toimenpiteiden luokittelu'!$C$24:$D$67,2,FALSE))</f>
        <v/>
      </c>
    </row>
    <row r="28" spans="1:26" s="30" customFormat="1" ht="15.75" x14ac:dyDescent="0.25">
      <c r="A28" s="48"/>
      <c r="B28" s="49"/>
      <c r="C28" s="53"/>
      <c r="D28" s="50"/>
      <c r="E28" s="49"/>
      <c r="F28" s="49"/>
      <c r="G28" s="51"/>
      <c r="H28" s="52"/>
      <c r="I28" s="53"/>
      <c r="J28" s="53"/>
      <c r="K28" s="53"/>
      <c r="L28" s="53"/>
      <c r="M28" s="53"/>
      <c r="N28" s="49"/>
      <c r="O28" s="49"/>
      <c r="P28" s="54" t="str">
        <f>IF(Table6[[#This Row],[KTEK/TEK]]="KTEK",5,IF(Table6[[#This Row],[KTEK/TEK]]="TEK",15,""))</f>
        <v/>
      </c>
      <c r="Q28" s="49"/>
      <c r="R28" s="49"/>
      <c r="S28" s="49"/>
      <c r="T28" s="49"/>
      <c r="U28" s="49"/>
      <c r="V28" s="63"/>
      <c r="W28" s="71" t="str">
        <f t="shared" si="0"/>
        <v/>
      </c>
      <c r="X28" s="30" t="str">
        <f>IF(ISBLANK(Table6[[#This Row],[Toimenpiteen luokka ]]),"",_xlfn.CONCAT(SUBSTITUTE(Table6[[#This Row],[Toimenpiteen luokka ]]," ","_"),"_",Y28))</f>
        <v/>
      </c>
      <c r="Y28" s="30" t="str">
        <f>IF(ISBLANK(Table6[[#This Row],[Toimenpiteen luokka ]]),"",VLOOKUP(Table6[[#This Row],[Toimenpiteen luokka ]],'Toimenpiteiden luokittelu'!$C$8:$E$21,3,FALSE))</f>
        <v/>
      </c>
      <c r="Z28" s="30" t="str">
        <f>IF(ISBLANK(Table6[[#This Row],[Tarkempi luokitus]]),"",VLOOKUP(Table6[[#This Row],[Tarkempi luokitus]],'Toimenpiteiden luokittelu'!$C$24:$D$67,2,FALSE))</f>
        <v/>
      </c>
    </row>
    <row r="29" spans="1:26" s="30" customFormat="1" ht="15.75" x14ac:dyDescent="0.25">
      <c r="A29" s="48"/>
      <c r="B29" s="49"/>
      <c r="C29" s="53"/>
      <c r="D29" s="50"/>
      <c r="E29" s="49"/>
      <c r="F29" s="49"/>
      <c r="G29" s="51"/>
      <c r="H29" s="52"/>
      <c r="I29" s="53"/>
      <c r="J29" s="53"/>
      <c r="K29" s="53"/>
      <c r="L29" s="53"/>
      <c r="M29" s="53"/>
      <c r="N29" s="49"/>
      <c r="O29" s="49"/>
      <c r="P29" s="54" t="str">
        <f>IF(Table6[[#This Row],[KTEK/TEK]]="KTEK",5,IF(Table6[[#This Row],[KTEK/TEK]]="TEK",15,""))</f>
        <v/>
      </c>
      <c r="Q29" s="49"/>
      <c r="R29" s="49"/>
      <c r="S29" s="49"/>
      <c r="T29" s="49"/>
      <c r="U29" s="49"/>
      <c r="V29" s="63"/>
      <c r="W29" s="71" t="str">
        <f t="shared" si="0"/>
        <v/>
      </c>
      <c r="X29" s="30" t="str">
        <f>IF(ISBLANK(Table6[[#This Row],[Toimenpiteen luokka ]]),"",_xlfn.CONCAT(SUBSTITUTE(Table6[[#This Row],[Toimenpiteen luokka ]]," ","_"),"_",Y29))</f>
        <v/>
      </c>
      <c r="Y29" s="30" t="str">
        <f>IF(ISBLANK(Table6[[#This Row],[Toimenpiteen luokka ]]),"",VLOOKUP(Table6[[#This Row],[Toimenpiteen luokka ]],'Toimenpiteiden luokittelu'!$C$8:$E$21,3,FALSE))</f>
        <v/>
      </c>
      <c r="Z29" s="30" t="str">
        <f>IF(ISBLANK(Table6[[#This Row],[Tarkempi luokitus]]),"",VLOOKUP(Table6[[#This Row],[Tarkempi luokitus]],'Toimenpiteiden luokittelu'!$C$24:$D$67,2,FALSE))</f>
        <v/>
      </c>
    </row>
    <row r="30" spans="1:26" s="30" customFormat="1" ht="15.75" x14ac:dyDescent="0.25">
      <c r="A30" s="48"/>
      <c r="B30" s="49"/>
      <c r="C30" s="53"/>
      <c r="D30" s="50"/>
      <c r="E30" s="49"/>
      <c r="F30" s="49"/>
      <c r="G30" s="51"/>
      <c r="H30" s="52"/>
      <c r="I30" s="53"/>
      <c r="J30" s="53"/>
      <c r="K30" s="53"/>
      <c r="L30" s="53"/>
      <c r="M30" s="53"/>
      <c r="N30" s="49"/>
      <c r="O30" s="49"/>
      <c r="P30" s="54" t="str">
        <f>IF(Table6[[#This Row],[KTEK/TEK]]="KTEK",5,IF(Table6[[#This Row],[KTEK/TEK]]="TEK",15,""))</f>
        <v/>
      </c>
      <c r="Q30" s="49"/>
      <c r="R30" s="49"/>
      <c r="S30" s="49"/>
      <c r="T30" s="49"/>
      <c r="U30" s="49"/>
      <c r="V30" s="63"/>
      <c r="W30" s="71" t="str">
        <f t="shared" si="0"/>
        <v/>
      </c>
      <c r="X30" s="30" t="str">
        <f>IF(ISBLANK(Table6[[#This Row],[Toimenpiteen luokka ]]),"",_xlfn.CONCAT(SUBSTITUTE(Table6[[#This Row],[Toimenpiteen luokka ]]," ","_"),"_",Y30))</f>
        <v/>
      </c>
      <c r="Y30" s="30" t="str">
        <f>IF(ISBLANK(Table6[[#This Row],[Toimenpiteen luokka ]]),"",VLOOKUP(Table6[[#This Row],[Toimenpiteen luokka ]],'Toimenpiteiden luokittelu'!$C$8:$E$21,3,FALSE))</f>
        <v/>
      </c>
      <c r="Z30" s="30" t="str">
        <f>IF(ISBLANK(Table6[[#This Row],[Tarkempi luokitus]]),"",VLOOKUP(Table6[[#This Row],[Tarkempi luokitus]],'Toimenpiteiden luokittelu'!$C$24:$D$67,2,FALSE))</f>
        <v/>
      </c>
    </row>
    <row r="31" spans="1:26" s="30" customFormat="1" ht="15.75" x14ac:dyDescent="0.25">
      <c r="A31" s="48"/>
      <c r="B31" s="49"/>
      <c r="C31" s="53"/>
      <c r="D31" s="50"/>
      <c r="E31" s="49"/>
      <c r="F31" s="49"/>
      <c r="G31" s="51"/>
      <c r="H31" s="52"/>
      <c r="I31" s="53"/>
      <c r="J31" s="53"/>
      <c r="K31" s="53"/>
      <c r="L31" s="53"/>
      <c r="M31" s="53"/>
      <c r="N31" s="49"/>
      <c r="O31" s="49"/>
      <c r="P31" s="54" t="str">
        <f>IF(Table6[[#This Row],[KTEK/TEK]]="KTEK",5,IF(Table6[[#This Row],[KTEK/TEK]]="TEK",15,""))</f>
        <v/>
      </c>
      <c r="Q31" s="49"/>
      <c r="R31" s="49"/>
      <c r="S31" s="49"/>
      <c r="T31" s="49"/>
      <c r="U31" s="49"/>
      <c r="V31" s="63"/>
      <c r="W31" s="71" t="str">
        <f t="shared" si="0"/>
        <v/>
      </c>
      <c r="X31" s="30" t="str">
        <f>IF(ISBLANK(Table6[[#This Row],[Toimenpiteen luokka ]]),"",_xlfn.CONCAT(SUBSTITUTE(Table6[[#This Row],[Toimenpiteen luokka ]]," ","_"),"_",Y31))</f>
        <v/>
      </c>
      <c r="Y31" s="30" t="str">
        <f>IF(ISBLANK(Table6[[#This Row],[Toimenpiteen luokka ]]),"",VLOOKUP(Table6[[#This Row],[Toimenpiteen luokka ]],'Toimenpiteiden luokittelu'!$C$8:$E$21,3,FALSE))</f>
        <v/>
      </c>
      <c r="Z31" s="30" t="str">
        <f>IF(ISBLANK(Table6[[#This Row],[Tarkempi luokitus]]),"",VLOOKUP(Table6[[#This Row],[Tarkempi luokitus]],'Toimenpiteiden luokittelu'!$C$24:$D$67,2,FALSE))</f>
        <v/>
      </c>
    </row>
    <row r="32" spans="1:26" s="30" customFormat="1" ht="15.75" x14ac:dyDescent="0.25">
      <c r="A32" s="48"/>
      <c r="B32" s="49"/>
      <c r="C32" s="53"/>
      <c r="D32" s="50"/>
      <c r="E32" s="49"/>
      <c r="F32" s="49"/>
      <c r="G32" s="51"/>
      <c r="H32" s="52"/>
      <c r="I32" s="53"/>
      <c r="J32" s="53"/>
      <c r="K32" s="53"/>
      <c r="L32" s="53"/>
      <c r="M32" s="53"/>
      <c r="N32" s="49"/>
      <c r="O32" s="49"/>
      <c r="P32" s="54" t="str">
        <f>IF(Table6[[#This Row],[KTEK/TEK]]="KTEK",5,IF(Table6[[#This Row],[KTEK/TEK]]="TEK",15,""))</f>
        <v/>
      </c>
      <c r="Q32" s="49"/>
      <c r="R32" s="49"/>
      <c r="S32" s="49"/>
      <c r="T32" s="49"/>
      <c r="U32" s="49"/>
      <c r="V32" s="63"/>
      <c r="W32" s="71" t="str">
        <f t="shared" si="0"/>
        <v/>
      </c>
      <c r="X32" s="30" t="str">
        <f>IF(ISBLANK(Table6[[#This Row],[Toimenpiteen luokka ]]),"",_xlfn.CONCAT(SUBSTITUTE(Table6[[#This Row],[Toimenpiteen luokka ]]," ","_"),"_",Y32))</f>
        <v/>
      </c>
      <c r="Y32" s="30" t="str">
        <f>IF(ISBLANK(Table6[[#This Row],[Toimenpiteen luokka ]]),"",VLOOKUP(Table6[[#This Row],[Toimenpiteen luokka ]],'Toimenpiteiden luokittelu'!$C$8:$E$21,3,FALSE))</f>
        <v/>
      </c>
      <c r="Z32" s="30" t="str">
        <f>IF(ISBLANK(Table6[[#This Row],[Tarkempi luokitus]]),"",VLOOKUP(Table6[[#This Row],[Tarkempi luokitus]],'Toimenpiteiden luokittelu'!$C$24:$D$67,2,FALSE))</f>
        <v/>
      </c>
    </row>
    <row r="33" spans="1:26" s="30" customFormat="1" ht="15.75" x14ac:dyDescent="0.25">
      <c r="A33" s="48"/>
      <c r="B33" s="49"/>
      <c r="C33" s="53"/>
      <c r="D33" s="50"/>
      <c r="E33" s="49"/>
      <c r="F33" s="49"/>
      <c r="G33" s="51"/>
      <c r="H33" s="52"/>
      <c r="I33" s="53"/>
      <c r="J33" s="53"/>
      <c r="K33" s="53"/>
      <c r="L33" s="53"/>
      <c r="M33" s="53"/>
      <c r="N33" s="49"/>
      <c r="O33" s="49"/>
      <c r="P33" s="54" t="str">
        <f>IF(Table6[[#This Row],[KTEK/TEK]]="KTEK",5,IF(Table6[[#This Row],[KTEK/TEK]]="TEK",15,""))</f>
        <v/>
      </c>
      <c r="Q33" s="49"/>
      <c r="R33" s="49"/>
      <c r="S33" s="49"/>
      <c r="T33" s="49"/>
      <c r="U33" s="49"/>
      <c r="V33" s="63"/>
      <c r="W33" s="71" t="str">
        <f t="shared" si="0"/>
        <v/>
      </c>
      <c r="X33" s="30" t="str">
        <f>IF(ISBLANK(Table6[[#This Row],[Toimenpiteen luokka ]]),"",_xlfn.CONCAT(SUBSTITUTE(Table6[[#This Row],[Toimenpiteen luokka ]]," ","_"),"_",Y33))</f>
        <v/>
      </c>
      <c r="Y33" s="30" t="str">
        <f>IF(ISBLANK(Table6[[#This Row],[Toimenpiteen luokka ]]),"",VLOOKUP(Table6[[#This Row],[Toimenpiteen luokka ]],'Toimenpiteiden luokittelu'!$C$8:$E$21,3,FALSE))</f>
        <v/>
      </c>
      <c r="Z33" s="30" t="str">
        <f>IF(ISBLANK(Table6[[#This Row],[Tarkempi luokitus]]),"",VLOOKUP(Table6[[#This Row],[Tarkempi luokitus]],'Toimenpiteiden luokittelu'!$C$24:$D$67,2,FALSE))</f>
        <v/>
      </c>
    </row>
    <row r="34" spans="1:26" s="30" customFormat="1" ht="15.75" x14ac:dyDescent="0.25">
      <c r="A34" s="48"/>
      <c r="B34" s="49"/>
      <c r="C34" s="53"/>
      <c r="D34" s="50"/>
      <c r="E34" s="49"/>
      <c r="F34" s="49"/>
      <c r="G34" s="51"/>
      <c r="H34" s="52"/>
      <c r="I34" s="53"/>
      <c r="J34" s="53"/>
      <c r="K34" s="53"/>
      <c r="L34" s="53"/>
      <c r="M34" s="53"/>
      <c r="N34" s="49"/>
      <c r="O34" s="49"/>
      <c r="P34" s="54" t="str">
        <f>IF(Table6[[#This Row],[KTEK/TEK]]="KTEK",5,IF(Table6[[#This Row],[KTEK/TEK]]="TEK",15,""))</f>
        <v/>
      </c>
      <c r="Q34" s="49"/>
      <c r="R34" s="49"/>
      <c r="S34" s="49"/>
      <c r="T34" s="49"/>
      <c r="U34" s="49"/>
      <c r="V34" s="63"/>
      <c r="W34" s="71" t="str">
        <f t="shared" si="0"/>
        <v/>
      </c>
      <c r="X34" s="30" t="str">
        <f>IF(ISBLANK(Table6[[#This Row],[Toimenpiteen luokka ]]),"",_xlfn.CONCAT(SUBSTITUTE(Table6[[#This Row],[Toimenpiteen luokka ]]," ","_"),"_",Y34))</f>
        <v/>
      </c>
      <c r="Y34" s="30" t="str">
        <f>IF(ISBLANK(Table6[[#This Row],[Toimenpiteen luokka ]]),"",VLOOKUP(Table6[[#This Row],[Toimenpiteen luokka ]],'Toimenpiteiden luokittelu'!$C$8:$E$21,3,FALSE))</f>
        <v/>
      </c>
      <c r="Z34" s="30" t="str">
        <f>IF(ISBLANK(Table6[[#This Row],[Tarkempi luokitus]]),"",VLOOKUP(Table6[[#This Row],[Tarkempi luokitus]],'Toimenpiteiden luokittelu'!$C$24:$D$67,2,FALSE))</f>
        <v/>
      </c>
    </row>
    <row r="35" spans="1:26" s="30" customFormat="1" ht="15.75" x14ac:dyDescent="0.25">
      <c r="A35" s="48"/>
      <c r="B35" s="49"/>
      <c r="C35" s="53"/>
      <c r="D35" s="50"/>
      <c r="E35" s="49"/>
      <c r="F35" s="49"/>
      <c r="G35" s="51"/>
      <c r="H35" s="52"/>
      <c r="I35" s="53"/>
      <c r="J35" s="53"/>
      <c r="K35" s="53"/>
      <c r="L35" s="53"/>
      <c r="M35" s="53"/>
      <c r="N35" s="49"/>
      <c r="O35" s="49"/>
      <c r="P35" s="54" t="str">
        <f>IF(Table6[[#This Row],[KTEK/TEK]]="KTEK",5,IF(Table6[[#This Row],[KTEK/TEK]]="TEK",15,""))</f>
        <v/>
      </c>
      <c r="Q35" s="49"/>
      <c r="R35" s="49"/>
      <c r="S35" s="49"/>
      <c r="T35" s="49"/>
      <c r="U35" s="49"/>
      <c r="V35" s="63"/>
      <c r="W35" s="71" t="str">
        <f t="shared" si="0"/>
        <v/>
      </c>
      <c r="X35" s="30" t="str">
        <f>IF(ISBLANK(Table6[[#This Row],[Toimenpiteen luokka ]]),"",_xlfn.CONCAT(SUBSTITUTE(Table6[[#This Row],[Toimenpiteen luokka ]]," ","_"),"_",Y35))</f>
        <v/>
      </c>
      <c r="Y35" s="30" t="str">
        <f>IF(ISBLANK(Table6[[#This Row],[Toimenpiteen luokka ]]),"",VLOOKUP(Table6[[#This Row],[Toimenpiteen luokka ]],'Toimenpiteiden luokittelu'!$C$8:$E$21,3,FALSE))</f>
        <v/>
      </c>
      <c r="Z35" s="30" t="str">
        <f>IF(ISBLANK(Table6[[#This Row],[Tarkempi luokitus]]),"",VLOOKUP(Table6[[#This Row],[Tarkempi luokitus]],'Toimenpiteiden luokittelu'!$C$24:$D$67,2,FALSE))</f>
        <v/>
      </c>
    </row>
    <row r="36" spans="1:26" s="30" customFormat="1" ht="15.75" x14ac:dyDescent="0.25">
      <c r="A36" s="48"/>
      <c r="B36" s="49"/>
      <c r="C36" s="53"/>
      <c r="D36" s="50"/>
      <c r="E36" s="49"/>
      <c r="F36" s="49"/>
      <c r="G36" s="51"/>
      <c r="H36" s="52"/>
      <c r="I36" s="53"/>
      <c r="J36" s="53"/>
      <c r="K36" s="53"/>
      <c r="L36" s="53"/>
      <c r="M36" s="53"/>
      <c r="N36" s="49"/>
      <c r="O36" s="49"/>
      <c r="P36" s="54" t="str">
        <f>IF(Table6[[#This Row],[KTEK/TEK]]="KTEK",5,IF(Table6[[#This Row],[KTEK/TEK]]="TEK",15,""))</f>
        <v/>
      </c>
      <c r="Q36" s="49"/>
      <c r="R36" s="49"/>
      <c r="S36" s="49"/>
      <c r="T36" s="49"/>
      <c r="U36" s="49"/>
      <c r="V36" s="63"/>
      <c r="W36" s="71" t="str">
        <f t="shared" si="0"/>
        <v/>
      </c>
      <c r="X36" s="30" t="str">
        <f>IF(ISBLANK(Table6[[#This Row],[Toimenpiteen luokka ]]),"",_xlfn.CONCAT(SUBSTITUTE(Table6[[#This Row],[Toimenpiteen luokka ]]," ","_"),"_",Y36))</f>
        <v/>
      </c>
      <c r="Y36" s="30" t="str">
        <f>IF(ISBLANK(Table6[[#This Row],[Toimenpiteen luokka ]]),"",VLOOKUP(Table6[[#This Row],[Toimenpiteen luokka ]],'Toimenpiteiden luokittelu'!$C$8:$E$21,3,FALSE))</f>
        <v/>
      </c>
      <c r="Z36" s="30" t="str">
        <f>IF(ISBLANK(Table6[[#This Row],[Tarkempi luokitus]]),"",VLOOKUP(Table6[[#This Row],[Tarkempi luokitus]],'Toimenpiteiden luokittelu'!$C$24:$D$67,2,FALSE))</f>
        <v/>
      </c>
    </row>
    <row r="37" spans="1:26" s="30" customFormat="1" ht="15.75" x14ac:dyDescent="0.25">
      <c r="A37" s="48"/>
      <c r="B37" s="49"/>
      <c r="C37" s="53"/>
      <c r="D37" s="50"/>
      <c r="E37" s="49"/>
      <c r="F37" s="49"/>
      <c r="G37" s="51"/>
      <c r="H37" s="52"/>
      <c r="I37" s="53"/>
      <c r="J37" s="53"/>
      <c r="K37" s="53"/>
      <c r="L37" s="53"/>
      <c r="M37" s="53"/>
      <c r="N37" s="49"/>
      <c r="O37" s="49"/>
      <c r="P37" s="54" t="str">
        <f>IF(Table6[[#This Row],[KTEK/TEK]]="KTEK",5,IF(Table6[[#This Row],[KTEK/TEK]]="TEK",15,""))</f>
        <v/>
      </c>
      <c r="Q37" s="49"/>
      <c r="R37" s="49"/>
      <c r="S37" s="49"/>
      <c r="T37" s="49"/>
      <c r="U37" s="49"/>
      <c r="V37" s="63"/>
      <c r="W37" s="71" t="str">
        <f t="shared" si="0"/>
        <v/>
      </c>
      <c r="X37" s="30" t="str">
        <f>IF(ISBLANK(Table6[[#This Row],[Toimenpiteen luokka ]]),"",_xlfn.CONCAT(SUBSTITUTE(Table6[[#This Row],[Toimenpiteen luokka ]]," ","_"),"_",Y37))</f>
        <v/>
      </c>
      <c r="Y37" s="30" t="str">
        <f>IF(ISBLANK(Table6[[#This Row],[Toimenpiteen luokka ]]),"",VLOOKUP(Table6[[#This Row],[Toimenpiteen luokka ]],'Toimenpiteiden luokittelu'!$C$8:$E$21,3,FALSE))</f>
        <v/>
      </c>
      <c r="Z37" s="30" t="str">
        <f>IF(ISBLANK(Table6[[#This Row],[Tarkempi luokitus]]),"",VLOOKUP(Table6[[#This Row],[Tarkempi luokitus]],'Toimenpiteiden luokittelu'!$C$24:$D$67,2,FALSE))</f>
        <v/>
      </c>
    </row>
    <row r="38" spans="1:26" s="30" customFormat="1" ht="15.75" x14ac:dyDescent="0.25">
      <c r="A38" s="48"/>
      <c r="B38" s="49"/>
      <c r="C38" s="53"/>
      <c r="D38" s="50"/>
      <c r="E38" s="49"/>
      <c r="F38" s="49"/>
      <c r="G38" s="51"/>
      <c r="H38" s="52"/>
      <c r="I38" s="53"/>
      <c r="J38" s="53"/>
      <c r="K38" s="53"/>
      <c r="L38" s="53"/>
      <c r="M38" s="53"/>
      <c r="N38" s="49"/>
      <c r="O38" s="49"/>
      <c r="P38" s="54" t="str">
        <f>IF(Table6[[#This Row],[KTEK/TEK]]="KTEK",5,IF(Table6[[#This Row],[KTEK/TEK]]="TEK",15,""))</f>
        <v/>
      </c>
      <c r="Q38" s="49"/>
      <c r="R38" s="49"/>
      <c r="S38" s="49"/>
      <c r="T38" s="49"/>
      <c r="U38" s="49"/>
      <c r="V38" s="63"/>
      <c r="W38" s="71" t="str">
        <f t="shared" si="0"/>
        <v/>
      </c>
      <c r="X38" s="30" t="str">
        <f>IF(ISBLANK(Table6[[#This Row],[Toimenpiteen luokka ]]),"",_xlfn.CONCAT(SUBSTITUTE(Table6[[#This Row],[Toimenpiteen luokka ]]," ","_"),"_",Y38))</f>
        <v/>
      </c>
      <c r="Y38" s="30" t="str">
        <f>IF(ISBLANK(Table6[[#This Row],[Toimenpiteen luokka ]]),"",VLOOKUP(Table6[[#This Row],[Toimenpiteen luokka ]],'Toimenpiteiden luokittelu'!$C$8:$E$21,3,FALSE))</f>
        <v/>
      </c>
      <c r="Z38" s="30" t="str">
        <f>IF(ISBLANK(Table6[[#This Row],[Tarkempi luokitus]]),"",VLOOKUP(Table6[[#This Row],[Tarkempi luokitus]],'Toimenpiteiden luokittelu'!$C$24:$D$67,2,FALSE))</f>
        <v/>
      </c>
    </row>
    <row r="39" spans="1:26" s="30" customFormat="1" ht="15.75" x14ac:dyDescent="0.25">
      <c r="A39" s="48"/>
      <c r="B39" s="49"/>
      <c r="C39" s="53"/>
      <c r="D39" s="50"/>
      <c r="E39" s="49"/>
      <c r="F39" s="49"/>
      <c r="G39" s="51"/>
      <c r="H39" s="52"/>
      <c r="I39" s="53"/>
      <c r="J39" s="53"/>
      <c r="K39" s="53"/>
      <c r="L39" s="53"/>
      <c r="M39" s="53"/>
      <c r="N39" s="49"/>
      <c r="O39" s="49"/>
      <c r="P39" s="54" t="str">
        <f>IF(Table6[[#This Row],[KTEK/TEK]]="KTEK",5,IF(Table6[[#This Row],[KTEK/TEK]]="TEK",15,""))</f>
        <v/>
      </c>
      <c r="Q39" s="49"/>
      <c r="R39" s="49"/>
      <c r="S39" s="49"/>
      <c r="T39" s="49"/>
      <c r="U39" s="49"/>
      <c r="V39" s="63"/>
      <c r="W39" s="71" t="str">
        <f t="shared" si="0"/>
        <v/>
      </c>
      <c r="X39" s="30" t="str">
        <f>IF(ISBLANK(Table6[[#This Row],[Toimenpiteen luokka ]]),"",_xlfn.CONCAT(SUBSTITUTE(Table6[[#This Row],[Toimenpiteen luokka ]]," ","_"),"_",Y39))</f>
        <v/>
      </c>
      <c r="Y39" s="30" t="str">
        <f>IF(ISBLANK(Table6[[#This Row],[Toimenpiteen luokka ]]),"",VLOOKUP(Table6[[#This Row],[Toimenpiteen luokka ]],'Toimenpiteiden luokittelu'!$C$8:$E$21,3,FALSE))</f>
        <v/>
      </c>
      <c r="Z39" s="30" t="str">
        <f>IF(ISBLANK(Table6[[#This Row],[Tarkempi luokitus]]),"",VLOOKUP(Table6[[#This Row],[Tarkempi luokitus]],'Toimenpiteiden luokittelu'!$C$24:$D$67,2,FALSE))</f>
        <v/>
      </c>
    </row>
    <row r="40" spans="1:26" s="30" customFormat="1" ht="15.75" x14ac:dyDescent="0.25">
      <c r="A40" s="48"/>
      <c r="B40" s="49"/>
      <c r="C40" s="53"/>
      <c r="D40" s="50"/>
      <c r="E40" s="49"/>
      <c r="F40" s="49"/>
      <c r="G40" s="51"/>
      <c r="H40" s="52"/>
      <c r="I40" s="53"/>
      <c r="J40" s="53"/>
      <c r="K40" s="53"/>
      <c r="L40" s="53"/>
      <c r="M40" s="53"/>
      <c r="N40" s="49"/>
      <c r="O40" s="49"/>
      <c r="P40" s="54" t="str">
        <f>IF(Table6[[#This Row],[KTEK/TEK]]="KTEK",5,IF(Table6[[#This Row],[KTEK/TEK]]="TEK",15,""))</f>
        <v/>
      </c>
      <c r="Q40" s="49"/>
      <c r="R40" s="49"/>
      <c r="S40" s="49"/>
      <c r="T40" s="49"/>
      <c r="U40" s="49"/>
      <c r="V40" s="63"/>
      <c r="W40" s="71" t="str">
        <f t="shared" si="0"/>
        <v/>
      </c>
      <c r="X40" s="30" t="str">
        <f>IF(ISBLANK(Table6[[#This Row],[Toimenpiteen luokka ]]),"",_xlfn.CONCAT(SUBSTITUTE(Table6[[#This Row],[Toimenpiteen luokka ]]," ","_"),"_",Y40))</f>
        <v/>
      </c>
      <c r="Y40" s="30" t="str">
        <f>IF(ISBLANK(Table6[[#This Row],[Toimenpiteen luokka ]]),"",VLOOKUP(Table6[[#This Row],[Toimenpiteen luokka ]],'Toimenpiteiden luokittelu'!$C$8:$E$21,3,FALSE))</f>
        <v/>
      </c>
      <c r="Z40" s="30" t="str">
        <f>IF(ISBLANK(Table6[[#This Row],[Tarkempi luokitus]]),"",VLOOKUP(Table6[[#This Row],[Tarkempi luokitus]],'Toimenpiteiden luokittelu'!$C$24:$D$67,2,FALSE))</f>
        <v/>
      </c>
    </row>
    <row r="41" spans="1:26" s="30" customFormat="1" ht="15.75" x14ac:dyDescent="0.25">
      <c r="A41" s="48"/>
      <c r="B41" s="49"/>
      <c r="C41" s="53"/>
      <c r="D41" s="50"/>
      <c r="E41" s="49"/>
      <c r="F41" s="49"/>
      <c r="G41" s="51"/>
      <c r="H41" s="52"/>
      <c r="I41" s="53"/>
      <c r="J41" s="53"/>
      <c r="K41" s="53"/>
      <c r="L41" s="53"/>
      <c r="M41" s="53"/>
      <c r="N41" s="49"/>
      <c r="O41" s="49"/>
      <c r="P41" s="54" t="str">
        <f>IF(Table6[[#This Row],[KTEK/TEK]]="KTEK",5,IF(Table6[[#This Row],[KTEK/TEK]]="TEK",15,""))</f>
        <v/>
      </c>
      <c r="Q41" s="49"/>
      <c r="R41" s="49"/>
      <c r="S41" s="49"/>
      <c r="T41" s="49"/>
      <c r="U41" s="49"/>
      <c r="V41" s="63"/>
      <c r="W41" s="71" t="str">
        <f t="shared" si="0"/>
        <v/>
      </c>
      <c r="X41" s="30" t="str">
        <f>IF(ISBLANK(Table6[[#This Row],[Toimenpiteen luokka ]]),"",_xlfn.CONCAT(SUBSTITUTE(Table6[[#This Row],[Toimenpiteen luokka ]]," ","_"),"_",Y41))</f>
        <v/>
      </c>
      <c r="Y41" s="30" t="str">
        <f>IF(ISBLANK(Table6[[#This Row],[Toimenpiteen luokka ]]),"",VLOOKUP(Table6[[#This Row],[Toimenpiteen luokka ]],'Toimenpiteiden luokittelu'!$C$8:$E$21,3,FALSE))</f>
        <v/>
      </c>
      <c r="Z41" s="30" t="str">
        <f>IF(ISBLANK(Table6[[#This Row],[Tarkempi luokitus]]),"",VLOOKUP(Table6[[#This Row],[Tarkempi luokitus]],'Toimenpiteiden luokittelu'!$C$24:$D$67,2,FALSE))</f>
        <v/>
      </c>
    </row>
    <row r="42" spans="1:26" s="30" customFormat="1" ht="15.75" x14ac:dyDescent="0.25">
      <c r="A42" s="48"/>
      <c r="B42" s="49"/>
      <c r="C42" s="53"/>
      <c r="D42" s="50"/>
      <c r="E42" s="49"/>
      <c r="F42" s="49"/>
      <c r="G42" s="51"/>
      <c r="H42" s="52"/>
      <c r="I42" s="53"/>
      <c r="J42" s="53"/>
      <c r="K42" s="53"/>
      <c r="L42" s="53"/>
      <c r="M42" s="53"/>
      <c r="N42" s="49"/>
      <c r="O42" s="49"/>
      <c r="P42" s="54" t="str">
        <f>IF(Table6[[#This Row],[KTEK/TEK]]="KTEK",5,IF(Table6[[#This Row],[KTEK/TEK]]="TEK",15,""))</f>
        <v/>
      </c>
      <c r="Q42" s="49"/>
      <c r="R42" s="49"/>
      <c r="S42" s="49"/>
      <c r="T42" s="49"/>
      <c r="U42" s="49"/>
      <c r="V42" s="63"/>
      <c r="W42" s="71" t="str">
        <f t="shared" si="0"/>
        <v/>
      </c>
      <c r="X42" s="30" t="str">
        <f>IF(ISBLANK(Table6[[#This Row],[Toimenpiteen luokka ]]),"",_xlfn.CONCAT(SUBSTITUTE(Table6[[#This Row],[Toimenpiteen luokka ]]," ","_"),"_",Y42))</f>
        <v/>
      </c>
      <c r="Y42" s="30" t="str">
        <f>IF(ISBLANK(Table6[[#This Row],[Toimenpiteen luokka ]]),"",VLOOKUP(Table6[[#This Row],[Toimenpiteen luokka ]],'Toimenpiteiden luokittelu'!$C$8:$E$21,3,FALSE))</f>
        <v/>
      </c>
      <c r="Z42" s="30" t="str">
        <f>IF(ISBLANK(Table6[[#This Row],[Tarkempi luokitus]]),"",VLOOKUP(Table6[[#This Row],[Tarkempi luokitus]],'Toimenpiteiden luokittelu'!$C$24:$D$67,2,FALSE))</f>
        <v/>
      </c>
    </row>
    <row r="43" spans="1:26" s="30" customFormat="1" ht="15.75" x14ac:dyDescent="0.25">
      <c r="A43" s="48"/>
      <c r="B43" s="49"/>
      <c r="C43" s="53"/>
      <c r="D43" s="50"/>
      <c r="E43" s="49"/>
      <c r="F43" s="49"/>
      <c r="G43" s="51"/>
      <c r="H43" s="52"/>
      <c r="I43" s="53"/>
      <c r="J43" s="53"/>
      <c r="K43" s="53"/>
      <c r="L43" s="53"/>
      <c r="M43" s="53"/>
      <c r="N43" s="49"/>
      <c r="O43" s="49"/>
      <c r="P43" s="54" t="str">
        <f>IF(Table6[[#This Row],[KTEK/TEK]]="KTEK",5,IF(Table6[[#This Row],[KTEK/TEK]]="TEK",15,""))</f>
        <v/>
      </c>
      <c r="Q43" s="49"/>
      <c r="R43" s="49"/>
      <c r="S43" s="49"/>
      <c r="T43" s="49"/>
      <c r="U43" s="49"/>
      <c r="V43" s="63"/>
      <c r="W43" s="71" t="str">
        <f t="shared" si="0"/>
        <v/>
      </c>
      <c r="X43" s="30" t="str">
        <f>IF(ISBLANK(Table6[[#This Row],[Toimenpiteen luokka ]]),"",_xlfn.CONCAT(SUBSTITUTE(Table6[[#This Row],[Toimenpiteen luokka ]]," ","_"),"_",Y43))</f>
        <v/>
      </c>
      <c r="Y43" s="30" t="str">
        <f>IF(ISBLANK(Table6[[#This Row],[Toimenpiteen luokka ]]),"",VLOOKUP(Table6[[#This Row],[Toimenpiteen luokka ]],'Toimenpiteiden luokittelu'!$C$8:$E$21,3,FALSE))</f>
        <v/>
      </c>
      <c r="Z43" s="30" t="str">
        <f>IF(ISBLANK(Table6[[#This Row],[Tarkempi luokitus]]),"",VLOOKUP(Table6[[#This Row],[Tarkempi luokitus]],'Toimenpiteiden luokittelu'!$C$24:$D$67,2,FALSE))</f>
        <v/>
      </c>
    </row>
    <row r="44" spans="1:26" s="30" customFormat="1" ht="15.75" x14ac:dyDescent="0.25">
      <c r="A44" s="48"/>
      <c r="B44" s="49"/>
      <c r="C44" s="53"/>
      <c r="D44" s="50"/>
      <c r="E44" s="49"/>
      <c r="F44" s="49"/>
      <c r="G44" s="51"/>
      <c r="H44" s="52"/>
      <c r="I44" s="53"/>
      <c r="J44" s="53"/>
      <c r="K44" s="53"/>
      <c r="L44" s="53"/>
      <c r="M44" s="53"/>
      <c r="N44" s="49"/>
      <c r="O44" s="49"/>
      <c r="P44" s="54" t="str">
        <f>IF(Table6[[#This Row],[KTEK/TEK]]="KTEK",5,IF(Table6[[#This Row],[KTEK/TEK]]="TEK",15,""))</f>
        <v/>
      </c>
      <c r="Q44" s="49"/>
      <c r="R44" s="49"/>
      <c r="S44" s="49"/>
      <c r="T44" s="49"/>
      <c r="U44" s="49"/>
      <c r="V44" s="63"/>
      <c r="W44" s="71" t="str">
        <f t="shared" si="0"/>
        <v/>
      </c>
      <c r="X44" s="30" t="str">
        <f>IF(ISBLANK(Table6[[#This Row],[Toimenpiteen luokka ]]),"",_xlfn.CONCAT(SUBSTITUTE(Table6[[#This Row],[Toimenpiteen luokka ]]," ","_"),"_",Y44))</f>
        <v/>
      </c>
      <c r="Y44" s="30" t="str">
        <f>IF(ISBLANK(Table6[[#This Row],[Toimenpiteen luokka ]]),"",VLOOKUP(Table6[[#This Row],[Toimenpiteen luokka ]],'Toimenpiteiden luokittelu'!$C$8:$E$21,3,FALSE))</f>
        <v/>
      </c>
      <c r="Z44" s="30" t="str">
        <f>IF(ISBLANK(Table6[[#This Row],[Tarkempi luokitus]]),"",VLOOKUP(Table6[[#This Row],[Tarkempi luokitus]],'Toimenpiteiden luokittelu'!$C$24:$D$67,2,FALSE))</f>
        <v/>
      </c>
    </row>
    <row r="45" spans="1:26" s="30" customFormat="1" ht="15.75" x14ac:dyDescent="0.25">
      <c r="A45" s="48"/>
      <c r="B45" s="49"/>
      <c r="C45" s="53"/>
      <c r="D45" s="50"/>
      <c r="E45" s="49"/>
      <c r="F45" s="49"/>
      <c r="G45" s="51"/>
      <c r="H45" s="52"/>
      <c r="I45" s="53"/>
      <c r="J45" s="53"/>
      <c r="K45" s="53"/>
      <c r="L45" s="53"/>
      <c r="M45" s="53"/>
      <c r="N45" s="49"/>
      <c r="O45" s="49"/>
      <c r="P45" s="54" t="str">
        <f>IF(Table6[[#This Row],[KTEK/TEK]]="KTEK",5,IF(Table6[[#This Row],[KTEK/TEK]]="TEK",15,""))</f>
        <v/>
      </c>
      <c r="Q45" s="49"/>
      <c r="R45" s="49"/>
      <c r="S45" s="49"/>
      <c r="T45" s="49"/>
      <c r="U45" s="49"/>
      <c r="V45" s="63"/>
      <c r="W45" s="71" t="str">
        <f t="shared" si="0"/>
        <v/>
      </c>
      <c r="X45" s="30" t="str">
        <f>IF(ISBLANK(Table6[[#This Row],[Toimenpiteen luokka ]]),"",_xlfn.CONCAT(SUBSTITUTE(Table6[[#This Row],[Toimenpiteen luokka ]]," ","_"),"_",Y45))</f>
        <v/>
      </c>
      <c r="Y45" s="30" t="str">
        <f>IF(ISBLANK(Table6[[#This Row],[Toimenpiteen luokka ]]),"",VLOOKUP(Table6[[#This Row],[Toimenpiteen luokka ]],'Toimenpiteiden luokittelu'!$C$8:$E$21,3,FALSE))</f>
        <v/>
      </c>
      <c r="Z45" s="30" t="str">
        <f>IF(ISBLANK(Table6[[#This Row],[Tarkempi luokitus]]),"",VLOOKUP(Table6[[#This Row],[Tarkempi luokitus]],'Toimenpiteiden luokittelu'!$C$24:$D$67,2,FALSE))</f>
        <v/>
      </c>
    </row>
    <row r="46" spans="1:26" s="30" customFormat="1" ht="15.75" x14ac:dyDescent="0.25">
      <c r="A46" s="48"/>
      <c r="B46" s="49"/>
      <c r="C46" s="53"/>
      <c r="D46" s="50"/>
      <c r="E46" s="49"/>
      <c r="F46" s="49"/>
      <c r="G46" s="51"/>
      <c r="H46" s="52"/>
      <c r="I46" s="53"/>
      <c r="J46" s="53"/>
      <c r="K46" s="53"/>
      <c r="L46" s="53"/>
      <c r="M46" s="53"/>
      <c r="N46" s="49"/>
      <c r="O46" s="49"/>
      <c r="P46" s="54" t="str">
        <f>IF(Table6[[#This Row],[KTEK/TEK]]="KTEK",5,IF(Table6[[#This Row],[KTEK/TEK]]="TEK",15,""))</f>
        <v/>
      </c>
      <c r="Q46" s="49"/>
      <c r="R46" s="49"/>
      <c r="S46" s="49"/>
      <c r="T46" s="49"/>
      <c r="U46" s="49"/>
      <c r="V46" s="63"/>
      <c r="W46" s="71" t="str">
        <f t="shared" si="0"/>
        <v/>
      </c>
      <c r="X46" s="30" t="str">
        <f>IF(ISBLANK(Table6[[#This Row],[Toimenpiteen luokka ]]),"",_xlfn.CONCAT(SUBSTITUTE(Table6[[#This Row],[Toimenpiteen luokka ]]," ","_"),"_",Y46))</f>
        <v/>
      </c>
      <c r="Y46" s="30" t="str">
        <f>IF(ISBLANK(Table6[[#This Row],[Toimenpiteen luokka ]]),"",VLOOKUP(Table6[[#This Row],[Toimenpiteen luokka ]],'Toimenpiteiden luokittelu'!$C$8:$E$21,3,FALSE))</f>
        <v/>
      </c>
      <c r="Z46" s="30" t="str">
        <f>IF(ISBLANK(Table6[[#This Row],[Tarkempi luokitus]]),"",VLOOKUP(Table6[[#This Row],[Tarkempi luokitus]],'Toimenpiteiden luokittelu'!$C$24:$D$67,2,FALSE))</f>
        <v/>
      </c>
    </row>
    <row r="47" spans="1:26" s="30" customFormat="1" ht="15.75" x14ac:dyDescent="0.25">
      <c r="A47" s="48"/>
      <c r="B47" s="49"/>
      <c r="C47" s="53"/>
      <c r="D47" s="50"/>
      <c r="E47" s="49"/>
      <c r="F47" s="49"/>
      <c r="G47" s="51"/>
      <c r="H47" s="52"/>
      <c r="I47" s="53"/>
      <c r="J47" s="53"/>
      <c r="K47" s="53"/>
      <c r="L47" s="53"/>
      <c r="M47" s="53"/>
      <c r="N47" s="49"/>
      <c r="O47" s="49"/>
      <c r="P47" s="54" t="str">
        <f>IF(Table6[[#This Row],[KTEK/TEK]]="KTEK",5,IF(Table6[[#This Row],[KTEK/TEK]]="TEK",15,""))</f>
        <v/>
      </c>
      <c r="Q47" s="49"/>
      <c r="R47" s="49"/>
      <c r="S47" s="49"/>
      <c r="T47" s="49"/>
      <c r="U47" s="49"/>
      <c r="V47" s="63"/>
      <c r="W47" s="71" t="str">
        <f t="shared" si="0"/>
        <v/>
      </c>
      <c r="X47" s="30" t="str">
        <f>IF(ISBLANK(Table6[[#This Row],[Toimenpiteen luokka ]]),"",_xlfn.CONCAT(SUBSTITUTE(Table6[[#This Row],[Toimenpiteen luokka ]]," ","_"),"_",Y47))</f>
        <v/>
      </c>
      <c r="Y47" s="30" t="str">
        <f>IF(ISBLANK(Table6[[#This Row],[Toimenpiteen luokka ]]),"",VLOOKUP(Table6[[#This Row],[Toimenpiteen luokka ]],'Toimenpiteiden luokittelu'!$C$8:$E$21,3,FALSE))</f>
        <v/>
      </c>
      <c r="Z47" s="30" t="str">
        <f>IF(ISBLANK(Table6[[#This Row],[Tarkempi luokitus]]),"",VLOOKUP(Table6[[#This Row],[Tarkempi luokitus]],'Toimenpiteiden luokittelu'!$C$24:$D$67,2,FALSE))</f>
        <v/>
      </c>
    </row>
    <row r="48" spans="1:26" s="30" customFormat="1" ht="15.75" x14ac:dyDescent="0.25">
      <c r="A48" s="48"/>
      <c r="B48" s="49"/>
      <c r="C48" s="53"/>
      <c r="D48" s="50"/>
      <c r="E48" s="49"/>
      <c r="F48" s="49"/>
      <c r="G48" s="51"/>
      <c r="H48" s="52"/>
      <c r="I48" s="53"/>
      <c r="J48" s="53"/>
      <c r="K48" s="53"/>
      <c r="L48" s="53"/>
      <c r="M48" s="53"/>
      <c r="N48" s="49"/>
      <c r="O48" s="49"/>
      <c r="P48" s="54" t="str">
        <f>IF(Table6[[#This Row],[KTEK/TEK]]="KTEK",5,IF(Table6[[#This Row],[KTEK/TEK]]="TEK",15,""))</f>
        <v/>
      </c>
      <c r="Q48" s="49"/>
      <c r="R48" s="49"/>
      <c r="S48" s="49"/>
      <c r="T48" s="49"/>
      <c r="U48" s="49"/>
      <c r="V48" s="63"/>
      <c r="W48" s="71" t="str">
        <f t="shared" si="0"/>
        <v/>
      </c>
      <c r="X48" s="30" t="str">
        <f>IF(ISBLANK(Table6[[#This Row],[Toimenpiteen luokka ]]),"",_xlfn.CONCAT(SUBSTITUTE(Table6[[#This Row],[Toimenpiteen luokka ]]," ","_"),"_",Y48))</f>
        <v/>
      </c>
      <c r="Y48" s="30" t="str">
        <f>IF(ISBLANK(Table6[[#This Row],[Toimenpiteen luokka ]]),"",VLOOKUP(Table6[[#This Row],[Toimenpiteen luokka ]],'Toimenpiteiden luokittelu'!$C$8:$E$21,3,FALSE))</f>
        <v/>
      </c>
      <c r="Z48" s="30" t="str">
        <f>IF(ISBLANK(Table6[[#This Row],[Tarkempi luokitus]]),"",VLOOKUP(Table6[[#This Row],[Tarkempi luokitus]],'Toimenpiteiden luokittelu'!$C$24:$D$67,2,FALSE))</f>
        <v/>
      </c>
    </row>
    <row r="49" spans="1:26" s="30" customFormat="1" ht="15.75" x14ac:dyDescent="0.25">
      <c r="A49" s="48"/>
      <c r="B49" s="49"/>
      <c r="C49" s="53"/>
      <c r="D49" s="50"/>
      <c r="E49" s="49"/>
      <c r="F49" s="49"/>
      <c r="G49" s="51"/>
      <c r="H49" s="52"/>
      <c r="I49" s="53"/>
      <c r="J49" s="53"/>
      <c r="K49" s="53"/>
      <c r="L49" s="53"/>
      <c r="M49" s="53"/>
      <c r="N49" s="49"/>
      <c r="O49" s="49"/>
      <c r="P49" s="54" t="str">
        <f>IF(Table6[[#This Row],[KTEK/TEK]]="KTEK",5,IF(Table6[[#This Row],[KTEK/TEK]]="TEK",15,""))</f>
        <v/>
      </c>
      <c r="Q49" s="49"/>
      <c r="R49" s="49"/>
      <c r="S49" s="49"/>
      <c r="T49" s="49"/>
      <c r="U49" s="49"/>
      <c r="V49" s="63"/>
      <c r="W49" s="71" t="str">
        <f t="shared" si="0"/>
        <v/>
      </c>
      <c r="X49" s="30" t="str">
        <f>IF(ISBLANK(Table6[[#This Row],[Toimenpiteen luokka ]]),"",_xlfn.CONCAT(SUBSTITUTE(Table6[[#This Row],[Toimenpiteen luokka ]]," ","_"),"_",Y49))</f>
        <v/>
      </c>
      <c r="Y49" s="30" t="str">
        <f>IF(ISBLANK(Table6[[#This Row],[Toimenpiteen luokka ]]),"",VLOOKUP(Table6[[#This Row],[Toimenpiteen luokka ]],'Toimenpiteiden luokittelu'!$C$8:$E$21,3,FALSE))</f>
        <v/>
      </c>
      <c r="Z49" s="30" t="str">
        <f>IF(ISBLANK(Table6[[#This Row],[Tarkempi luokitus]]),"",VLOOKUP(Table6[[#This Row],[Tarkempi luokitus]],'Toimenpiteiden luokittelu'!$C$24:$D$67,2,FALSE))</f>
        <v/>
      </c>
    </row>
    <row r="50" spans="1:26" s="30" customFormat="1" ht="15.75" x14ac:dyDescent="0.25">
      <c r="A50" s="48"/>
      <c r="B50" s="49"/>
      <c r="C50" s="53"/>
      <c r="D50" s="50"/>
      <c r="E50" s="49"/>
      <c r="F50" s="49"/>
      <c r="G50" s="51"/>
      <c r="H50" s="52"/>
      <c r="I50" s="53"/>
      <c r="J50" s="53"/>
      <c r="K50" s="53"/>
      <c r="L50" s="53"/>
      <c r="M50" s="53"/>
      <c r="N50" s="49"/>
      <c r="O50" s="49"/>
      <c r="P50" s="54" t="str">
        <f>IF(Table6[[#This Row],[KTEK/TEK]]="KTEK",5,IF(Table6[[#This Row],[KTEK/TEK]]="TEK",15,""))</f>
        <v/>
      </c>
      <c r="Q50" s="49"/>
      <c r="R50" s="49"/>
      <c r="S50" s="49"/>
      <c r="T50" s="49"/>
      <c r="U50" s="49"/>
      <c r="V50" s="63"/>
      <c r="W50" s="71" t="str">
        <f t="shared" si="0"/>
        <v/>
      </c>
      <c r="X50" s="30" t="str">
        <f>IF(ISBLANK(Table6[[#This Row],[Toimenpiteen luokka ]]),"",_xlfn.CONCAT(SUBSTITUTE(Table6[[#This Row],[Toimenpiteen luokka ]]," ","_"),"_",Y50))</f>
        <v/>
      </c>
      <c r="Y50" s="30" t="str">
        <f>IF(ISBLANK(Table6[[#This Row],[Toimenpiteen luokka ]]),"",VLOOKUP(Table6[[#This Row],[Toimenpiteen luokka ]],'Toimenpiteiden luokittelu'!$C$8:$E$21,3,FALSE))</f>
        <v/>
      </c>
      <c r="Z50" s="30" t="str">
        <f>IF(ISBLANK(Table6[[#This Row],[Tarkempi luokitus]]),"",VLOOKUP(Table6[[#This Row],[Tarkempi luokitus]],'Toimenpiteiden luokittelu'!$C$24:$D$67,2,FALSE))</f>
        <v/>
      </c>
    </row>
    <row r="51" spans="1:26" s="30" customFormat="1" ht="15.75" x14ac:dyDescent="0.25">
      <c r="A51" s="48"/>
      <c r="B51" s="49"/>
      <c r="C51" s="53"/>
      <c r="D51" s="50"/>
      <c r="E51" s="49"/>
      <c r="F51" s="49"/>
      <c r="G51" s="51"/>
      <c r="H51" s="52"/>
      <c r="I51" s="53"/>
      <c r="J51" s="53"/>
      <c r="K51" s="53"/>
      <c r="L51" s="53"/>
      <c r="M51" s="53"/>
      <c r="N51" s="49"/>
      <c r="O51" s="49"/>
      <c r="P51" s="54" t="str">
        <f>IF(Table6[[#This Row],[KTEK/TEK]]="KTEK",5,IF(Table6[[#This Row],[KTEK/TEK]]="TEK",15,""))</f>
        <v/>
      </c>
      <c r="Q51" s="49"/>
      <c r="R51" s="49"/>
      <c r="S51" s="49"/>
      <c r="T51" s="49"/>
      <c r="U51" s="49"/>
      <c r="V51" s="63"/>
      <c r="W51" s="71" t="str">
        <f t="shared" si="0"/>
        <v/>
      </c>
      <c r="X51" s="30" t="str">
        <f>IF(ISBLANK(Table6[[#This Row],[Toimenpiteen luokka ]]),"",_xlfn.CONCAT(SUBSTITUTE(Table6[[#This Row],[Toimenpiteen luokka ]]," ","_"),"_",Y51))</f>
        <v/>
      </c>
      <c r="Y51" s="30" t="str">
        <f>IF(ISBLANK(Table6[[#This Row],[Toimenpiteen luokka ]]),"",VLOOKUP(Table6[[#This Row],[Toimenpiteen luokka ]],'Toimenpiteiden luokittelu'!$C$8:$E$21,3,FALSE))</f>
        <v/>
      </c>
      <c r="Z51" s="30" t="str">
        <f>IF(ISBLANK(Table6[[#This Row],[Tarkempi luokitus]]),"",VLOOKUP(Table6[[#This Row],[Tarkempi luokitus]],'Toimenpiteiden luokittelu'!$C$24:$D$67,2,FALSE))</f>
        <v/>
      </c>
    </row>
    <row r="52" spans="1:26" s="30" customFormat="1" ht="15.75" x14ac:dyDescent="0.25">
      <c r="A52" s="48"/>
      <c r="B52" s="49"/>
      <c r="C52" s="53"/>
      <c r="D52" s="50"/>
      <c r="E52" s="49"/>
      <c r="F52" s="49"/>
      <c r="G52" s="51"/>
      <c r="H52" s="52"/>
      <c r="I52" s="53"/>
      <c r="J52" s="53"/>
      <c r="K52" s="53"/>
      <c r="L52" s="53"/>
      <c r="M52" s="53"/>
      <c r="N52" s="49"/>
      <c r="O52" s="49"/>
      <c r="P52" s="54" t="str">
        <f>IF(Table6[[#This Row],[KTEK/TEK]]="KTEK",5,IF(Table6[[#This Row],[KTEK/TEK]]="TEK",15,""))</f>
        <v/>
      </c>
      <c r="Q52" s="49"/>
      <c r="R52" s="49"/>
      <c r="S52" s="49"/>
      <c r="T52" s="49"/>
      <c r="U52" s="49"/>
      <c r="V52" s="63"/>
      <c r="W52" s="71" t="str">
        <f t="shared" si="0"/>
        <v/>
      </c>
      <c r="X52" s="30" t="str">
        <f>IF(ISBLANK(Table6[[#This Row],[Toimenpiteen luokka ]]),"",_xlfn.CONCAT(SUBSTITUTE(Table6[[#This Row],[Toimenpiteen luokka ]]," ","_"),"_",Y52))</f>
        <v/>
      </c>
      <c r="Y52" s="30" t="str">
        <f>IF(ISBLANK(Table6[[#This Row],[Toimenpiteen luokka ]]),"",VLOOKUP(Table6[[#This Row],[Toimenpiteen luokka ]],'Toimenpiteiden luokittelu'!$C$8:$E$21,3,FALSE))</f>
        <v/>
      </c>
      <c r="Z52" s="30" t="str">
        <f>IF(ISBLANK(Table6[[#This Row],[Tarkempi luokitus]]),"",VLOOKUP(Table6[[#This Row],[Tarkempi luokitus]],'Toimenpiteiden luokittelu'!$C$24:$D$67,2,FALSE))</f>
        <v/>
      </c>
    </row>
    <row r="53" spans="1:26" s="30" customFormat="1" ht="15.75" x14ac:dyDescent="0.25">
      <c r="A53" s="48"/>
      <c r="B53" s="49"/>
      <c r="C53" s="53"/>
      <c r="D53" s="50"/>
      <c r="E53" s="49"/>
      <c r="F53" s="49"/>
      <c r="G53" s="51"/>
      <c r="H53" s="52"/>
      <c r="I53" s="53"/>
      <c r="J53" s="53"/>
      <c r="K53" s="53"/>
      <c r="L53" s="53"/>
      <c r="M53" s="53"/>
      <c r="N53" s="49"/>
      <c r="O53" s="49"/>
      <c r="P53" s="54" t="str">
        <f>IF(Table6[[#This Row],[KTEK/TEK]]="KTEK",5,IF(Table6[[#This Row],[KTEK/TEK]]="TEK",15,""))</f>
        <v/>
      </c>
      <c r="Q53" s="49"/>
      <c r="R53" s="49"/>
      <c r="S53" s="49"/>
      <c r="T53" s="49"/>
      <c r="U53" s="49"/>
      <c r="V53" s="63"/>
      <c r="W53" s="71" t="str">
        <f t="shared" si="0"/>
        <v/>
      </c>
      <c r="X53" s="30" t="str">
        <f>IF(ISBLANK(Table6[[#This Row],[Toimenpiteen luokka ]]),"",_xlfn.CONCAT(SUBSTITUTE(Table6[[#This Row],[Toimenpiteen luokka ]]," ","_"),"_",Y53))</f>
        <v/>
      </c>
      <c r="Y53" s="30" t="str">
        <f>IF(ISBLANK(Table6[[#This Row],[Toimenpiteen luokka ]]),"",VLOOKUP(Table6[[#This Row],[Toimenpiteen luokka ]],'Toimenpiteiden luokittelu'!$C$8:$E$21,3,FALSE))</f>
        <v/>
      </c>
      <c r="Z53" s="30" t="str">
        <f>IF(ISBLANK(Table6[[#This Row],[Tarkempi luokitus]]),"",VLOOKUP(Table6[[#This Row],[Tarkempi luokitus]],'Toimenpiteiden luokittelu'!$C$24:$D$67,2,FALSE))</f>
        <v/>
      </c>
    </row>
    <row r="54" spans="1:26" s="30" customFormat="1" ht="15.75" x14ac:dyDescent="0.25">
      <c r="A54" s="48"/>
      <c r="B54" s="49"/>
      <c r="C54" s="53"/>
      <c r="D54" s="50"/>
      <c r="E54" s="49"/>
      <c r="F54" s="49"/>
      <c r="G54" s="51"/>
      <c r="H54" s="52"/>
      <c r="I54" s="53"/>
      <c r="J54" s="53"/>
      <c r="K54" s="53"/>
      <c r="L54" s="53"/>
      <c r="M54" s="53"/>
      <c r="N54" s="49"/>
      <c r="O54" s="49"/>
      <c r="P54" s="54" t="str">
        <f>IF(Table6[[#This Row],[KTEK/TEK]]="KTEK",5,IF(Table6[[#This Row],[KTEK/TEK]]="TEK",15,""))</f>
        <v/>
      </c>
      <c r="Q54" s="49"/>
      <c r="R54" s="49"/>
      <c r="S54" s="49"/>
      <c r="T54" s="49"/>
      <c r="U54" s="49"/>
      <c r="V54" s="63"/>
      <c r="W54" s="71" t="str">
        <f t="shared" si="0"/>
        <v/>
      </c>
      <c r="X54" s="30" t="str">
        <f>IF(ISBLANK(Table6[[#This Row],[Toimenpiteen luokka ]]),"",_xlfn.CONCAT(SUBSTITUTE(Table6[[#This Row],[Toimenpiteen luokka ]]," ","_"),"_",Y54))</f>
        <v/>
      </c>
      <c r="Y54" s="30" t="str">
        <f>IF(ISBLANK(Table6[[#This Row],[Toimenpiteen luokka ]]),"",VLOOKUP(Table6[[#This Row],[Toimenpiteen luokka ]],'Toimenpiteiden luokittelu'!$C$8:$E$21,3,FALSE))</f>
        <v/>
      </c>
      <c r="Z54" s="30" t="str">
        <f>IF(ISBLANK(Table6[[#This Row],[Tarkempi luokitus]]),"",VLOOKUP(Table6[[#This Row],[Tarkempi luokitus]],'Toimenpiteiden luokittelu'!$C$24:$D$67,2,FALSE))</f>
        <v/>
      </c>
    </row>
    <row r="55" spans="1:26" s="30" customFormat="1" ht="15.75" x14ac:dyDescent="0.25">
      <c r="A55" s="48"/>
      <c r="B55" s="49"/>
      <c r="C55" s="53"/>
      <c r="D55" s="50"/>
      <c r="E55" s="49"/>
      <c r="F55" s="49"/>
      <c r="G55" s="51"/>
      <c r="H55" s="52"/>
      <c r="I55" s="53"/>
      <c r="J55" s="53"/>
      <c r="K55" s="53"/>
      <c r="L55" s="53"/>
      <c r="M55" s="53"/>
      <c r="N55" s="49"/>
      <c r="O55" s="49"/>
      <c r="P55" s="54" t="str">
        <f>IF(Table6[[#This Row],[KTEK/TEK]]="KTEK",5,IF(Table6[[#This Row],[KTEK/TEK]]="TEK",15,""))</f>
        <v/>
      </c>
      <c r="Q55" s="49"/>
      <c r="R55" s="49"/>
      <c r="S55" s="49"/>
      <c r="T55" s="49"/>
      <c r="U55" s="49"/>
      <c r="V55" s="63"/>
      <c r="W55" s="71" t="str">
        <f t="shared" si="0"/>
        <v/>
      </c>
      <c r="X55" s="30" t="str">
        <f>IF(ISBLANK(Table6[[#This Row],[Toimenpiteen luokka ]]),"",_xlfn.CONCAT(SUBSTITUTE(Table6[[#This Row],[Toimenpiteen luokka ]]," ","_"),"_",Y55))</f>
        <v/>
      </c>
      <c r="Y55" s="30" t="str">
        <f>IF(ISBLANK(Table6[[#This Row],[Toimenpiteen luokka ]]),"",VLOOKUP(Table6[[#This Row],[Toimenpiteen luokka ]],'Toimenpiteiden luokittelu'!$C$8:$E$21,3,FALSE))</f>
        <v/>
      </c>
      <c r="Z55" s="30" t="str">
        <f>IF(ISBLANK(Table6[[#This Row],[Tarkempi luokitus]]),"",VLOOKUP(Table6[[#This Row],[Tarkempi luokitus]],'Toimenpiteiden luokittelu'!$C$24:$D$67,2,FALSE))</f>
        <v/>
      </c>
    </row>
    <row r="56" spans="1:26" s="30" customFormat="1" ht="15.75" x14ac:dyDescent="0.25">
      <c r="A56" s="48"/>
      <c r="B56" s="49"/>
      <c r="C56" s="53"/>
      <c r="D56" s="50"/>
      <c r="E56" s="49"/>
      <c r="F56" s="49"/>
      <c r="G56" s="51"/>
      <c r="H56" s="52"/>
      <c r="I56" s="53"/>
      <c r="J56" s="53"/>
      <c r="K56" s="53"/>
      <c r="L56" s="53"/>
      <c r="M56" s="53"/>
      <c r="N56" s="49"/>
      <c r="O56" s="49"/>
      <c r="P56" s="54" t="str">
        <f>IF(Table6[[#This Row],[KTEK/TEK]]="KTEK",5,IF(Table6[[#This Row],[KTEK/TEK]]="TEK",15,""))</f>
        <v/>
      </c>
      <c r="Q56" s="49"/>
      <c r="R56" s="49"/>
      <c r="S56" s="49"/>
      <c r="T56" s="49"/>
      <c r="U56" s="49"/>
      <c r="V56" s="63"/>
      <c r="W56" s="71" t="str">
        <f t="shared" si="0"/>
        <v/>
      </c>
      <c r="X56" s="30" t="str">
        <f>IF(ISBLANK(Table6[[#This Row],[Toimenpiteen luokka ]]),"",_xlfn.CONCAT(SUBSTITUTE(Table6[[#This Row],[Toimenpiteen luokka ]]," ","_"),"_",Y56))</f>
        <v/>
      </c>
      <c r="Y56" s="30" t="str">
        <f>IF(ISBLANK(Table6[[#This Row],[Toimenpiteen luokka ]]),"",VLOOKUP(Table6[[#This Row],[Toimenpiteen luokka ]],'Toimenpiteiden luokittelu'!$C$8:$E$21,3,FALSE))</f>
        <v/>
      </c>
      <c r="Z56" s="30" t="str">
        <f>IF(ISBLANK(Table6[[#This Row],[Tarkempi luokitus]]),"",VLOOKUP(Table6[[#This Row],[Tarkempi luokitus]],'Toimenpiteiden luokittelu'!$C$24:$D$67,2,FALSE))</f>
        <v/>
      </c>
    </row>
    <row r="57" spans="1:26" s="30" customFormat="1" ht="15.75" x14ac:dyDescent="0.25">
      <c r="A57" s="48"/>
      <c r="B57" s="49"/>
      <c r="C57" s="53"/>
      <c r="D57" s="50"/>
      <c r="E57" s="49"/>
      <c r="F57" s="49"/>
      <c r="G57" s="51"/>
      <c r="H57" s="52"/>
      <c r="I57" s="53"/>
      <c r="J57" s="53"/>
      <c r="K57" s="53"/>
      <c r="L57" s="53"/>
      <c r="M57" s="53"/>
      <c r="N57" s="49"/>
      <c r="O57" s="49"/>
      <c r="P57" s="54" t="str">
        <f>IF(Table6[[#This Row],[KTEK/TEK]]="KTEK",5,IF(Table6[[#This Row],[KTEK/TEK]]="TEK",15,""))</f>
        <v/>
      </c>
      <c r="Q57" s="49"/>
      <c r="R57" s="49"/>
      <c r="S57" s="49"/>
      <c r="T57" s="49"/>
      <c r="U57" s="49"/>
      <c r="V57" s="63"/>
      <c r="W57" s="71" t="str">
        <f t="shared" si="0"/>
        <v/>
      </c>
      <c r="X57" s="30" t="str">
        <f>IF(ISBLANK(Table6[[#This Row],[Toimenpiteen luokka ]]),"",_xlfn.CONCAT(SUBSTITUTE(Table6[[#This Row],[Toimenpiteen luokka ]]," ","_"),"_",Y57))</f>
        <v/>
      </c>
      <c r="Y57" s="30" t="str">
        <f>IF(ISBLANK(Table6[[#This Row],[Toimenpiteen luokka ]]),"",VLOOKUP(Table6[[#This Row],[Toimenpiteen luokka ]],'Toimenpiteiden luokittelu'!$C$8:$E$21,3,FALSE))</f>
        <v/>
      </c>
      <c r="Z57" s="30" t="str">
        <f>IF(ISBLANK(Table6[[#This Row],[Tarkempi luokitus]]),"",VLOOKUP(Table6[[#This Row],[Tarkempi luokitus]],'Toimenpiteiden luokittelu'!$C$24:$D$67,2,FALSE))</f>
        <v/>
      </c>
    </row>
    <row r="58" spans="1:26" s="30" customFormat="1" ht="15.75" x14ac:dyDescent="0.25">
      <c r="A58" s="48"/>
      <c r="B58" s="49"/>
      <c r="C58" s="53"/>
      <c r="D58" s="50"/>
      <c r="E58" s="49"/>
      <c r="F58" s="49"/>
      <c r="G58" s="51"/>
      <c r="H58" s="52"/>
      <c r="I58" s="53"/>
      <c r="J58" s="53"/>
      <c r="K58" s="53"/>
      <c r="L58" s="53"/>
      <c r="M58" s="53"/>
      <c r="N58" s="49"/>
      <c r="O58" s="49"/>
      <c r="P58" s="54" t="str">
        <f>IF(Table6[[#This Row],[KTEK/TEK]]="KTEK",5,IF(Table6[[#This Row],[KTEK/TEK]]="TEK",15,""))</f>
        <v/>
      </c>
      <c r="Q58" s="49"/>
      <c r="R58" s="49"/>
      <c r="S58" s="49"/>
      <c r="T58" s="49"/>
      <c r="U58" s="49"/>
      <c r="V58" s="63"/>
      <c r="W58" s="71" t="str">
        <f t="shared" si="0"/>
        <v/>
      </c>
      <c r="X58" s="30" t="str">
        <f>IF(ISBLANK(Table6[[#This Row],[Toimenpiteen luokka ]]),"",_xlfn.CONCAT(SUBSTITUTE(Table6[[#This Row],[Toimenpiteen luokka ]]," ","_"),"_",Y58))</f>
        <v/>
      </c>
      <c r="Y58" s="30" t="str">
        <f>IF(ISBLANK(Table6[[#This Row],[Toimenpiteen luokka ]]),"",VLOOKUP(Table6[[#This Row],[Toimenpiteen luokka ]],'Toimenpiteiden luokittelu'!$C$8:$E$21,3,FALSE))</f>
        <v/>
      </c>
      <c r="Z58" s="30" t="str">
        <f>IF(ISBLANK(Table6[[#This Row],[Tarkempi luokitus]]),"",VLOOKUP(Table6[[#This Row],[Tarkempi luokitus]],'Toimenpiteiden luokittelu'!$C$24:$D$67,2,FALSE))</f>
        <v/>
      </c>
    </row>
    <row r="59" spans="1:26" s="30" customFormat="1" ht="15.75" x14ac:dyDescent="0.25">
      <c r="A59" s="48"/>
      <c r="B59" s="49"/>
      <c r="C59" s="53"/>
      <c r="D59" s="50"/>
      <c r="E59" s="49"/>
      <c r="F59" s="49"/>
      <c r="G59" s="51"/>
      <c r="H59" s="52"/>
      <c r="I59" s="53"/>
      <c r="J59" s="53"/>
      <c r="K59" s="53"/>
      <c r="L59" s="53"/>
      <c r="M59" s="53"/>
      <c r="N59" s="49"/>
      <c r="O59" s="49"/>
      <c r="P59" s="54" t="str">
        <f>IF(Table6[[#This Row],[KTEK/TEK]]="KTEK",5,IF(Table6[[#This Row],[KTEK/TEK]]="TEK",15,""))</f>
        <v/>
      </c>
      <c r="Q59" s="49"/>
      <c r="R59" s="49"/>
      <c r="S59" s="49"/>
      <c r="T59" s="49"/>
      <c r="U59" s="49"/>
      <c r="V59" s="63"/>
      <c r="W59" s="71" t="str">
        <f t="shared" si="0"/>
        <v/>
      </c>
      <c r="X59" s="30" t="str">
        <f>IF(ISBLANK(Table6[[#This Row],[Toimenpiteen luokka ]]),"",_xlfn.CONCAT(SUBSTITUTE(Table6[[#This Row],[Toimenpiteen luokka ]]," ","_"),"_",Y59))</f>
        <v/>
      </c>
      <c r="Y59" s="30" t="str">
        <f>IF(ISBLANK(Table6[[#This Row],[Toimenpiteen luokka ]]),"",VLOOKUP(Table6[[#This Row],[Toimenpiteen luokka ]],'Toimenpiteiden luokittelu'!$C$8:$E$21,3,FALSE))</f>
        <v/>
      </c>
      <c r="Z59" s="30" t="str">
        <f>IF(ISBLANK(Table6[[#This Row],[Tarkempi luokitus]]),"",VLOOKUP(Table6[[#This Row],[Tarkempi luokitus]],'Toimenpiteiden luokittelu'!$C$24:$D$67,2,FALSE))</f>
        <v/>
      </c>
    </row>
    <row r="60" spans="1:26" s="30" customFormat="1" ht="15.75" x14ac:dyDescent="0.25">
      <c r="A60" s="48"/>
      <c r="B60" s="49"/>
      <c r="C60" s="53"/>
      <c r="D60" s="50"/>
      <c r="E60" s="49"/>
      <c r="F60" s="49"/>
      <c r="G60" s="51"/>
      <c r="H60" s="52"/>
      <c r="I60" s="53"/>
      <c r="J60" s="53"/>
      <c r="K60" s="53"/>
      <c r="L60" s="53"/>
      <c r="M60" s="53"/>
      <c r="N60" s="49"/>
      <c r="O60" s="49"/>
      <c r="P60" s="54" t="str">
        <f>IF(Table6[[#This Row],[KTEK/TEK]]="KTEK",5,IF(Table6[[#This Row],[KTEK/TEK]]="TEK",15,""))</f>
        <v/>
      </c>
      <c r="Q60" s="49"/>
      <c r="R60" s="49"/>
      <c r="S60" s="49"/>
      <c r="T60" s="49"/>
      <c r="U60" s="49"/>
      <c r="V60" s="63"/>
      <c r="W60" s="71" t="str">
        <f t="shared" si="0"/>
        <v/>
      </c>
      <c r="X60" s="30" t="str">
        <f>IF(ISBLANK(Table6[[#This Row],[Toimenpiteen luokka ]]),"",_xlfn.CONCAT(SUBSTITUTE(Table6[[#This Row],[Toimenpiteen luokka ]]," ","_"),"_",Y60))</f>
        <v/>
      </c>
      <c r="Y60" s="30" t="str">
        <f>IF(ISBLANK(Table6[[#This Row],[Toimenpiteen luokka ]]),"",VLOOKUP(Table6[[#This Row],[Toimenpiteen luokka ]],'Toimenpiteiden luokittelu'!$C$8:$E$21,3,FALSE))</f>
        <v/>
      </c>
      <c r="Z60" s="30" t="str">
        <f>IF(ISBLANK(Table6[[#This Row],[Tarkempi luokitus]]),"",VLOOKUP(Table6[[#This Row],[Tarkempi luokitus]],'Toimenpiteiden luokittelu'!$C$24:$D$67,2,FALSE))</f>
        <v/>
      </c>
    </row>
    <row r="61" spans="1:26" s="30" customFormat="1" ht="15.75" x14ac:dyDescent="0.25">
      <c r="A61" s="48"/>
      <c r="B61" s="49"/>
      <c r="C61" s="53"/>
      <c r="D61" s="50"/>
      <c r="E61" s="49"/>
      <c r="F61" s="49"/>
      <c r="G61" s="51"/>
      <c r="H61" s="52"/>
      <c r="I61" s="53"/>
      <c r="J61" s="53"/>
      <c r="K61" s="53"/>
      <c r="L61" s="53"/>
      <c r="M61" s="53"/>
      <c r="N61" s="49"/>
      <c r="O61" s="49"/>
      <c r="P61" s="54" t="str">
        <f>IF(Table6[[#This Row],[KTEK/TEK]]="KTEK",5,IF(Table6[[#This Row],[KTEK/TEK]]="TEK",15,""))</f>
        <v/>
      </c>
      <c r="Q61" s="49"/>
      <c r="R61" s="49"/>
      <c r="S61" s="49"/>
      <c r="T61" s="49"/>
      <c r="U61" s="49"/>
      <c r="V61" s="63"/>
      <c r="W61" s="71" t="str">
        <f t="shared" si="0"/>
        <v/>
      </c>
      <c r="X61" s="30" t="str">
        <f>IF(ISBLANK(Table6[[#This Row],[Toimenpiteen luokka ]]),"",_xlfn.CONCAT(SUBSTITUTE(Table6[[#This Row],[Toimenpiteen luokka ]]," ","_"),"_",Y61))</f>
        <v/>
      </c>
      <c r="Y61" s="30" t="str">
        <f>IF(ISBLANK(Table6[[#This Row],[Toimenpiteen luokka ]]),"",VLOOKUP(Table6[[#This Row],[Toimenpiteen luokka ]],'Toimenpiteiden luokittelu'!$C$8:$E$21,3,FALSE))</f>
        <v/>
      </c>
      <c r="Z61" s="30" t="str">
        <f>IF(ISBLANK(Table6[[#This Row],[Tarkempi luokitus]]),"",VLOOKUP(Table6[[#This Row],[Tarkempi luokitus]],'Toimenpiteiden luokittelu'!$C$24:$D$67,2,FALSE))</f>
        <v/>
      </c>
    </row>
    <row r="62" spans="1:26" s="30" customFormat="1" ht="15.75" x14ac:dyDescent="0.25">
      <c r="A62" s="48"/>
      <c r="B62" s="49"/>
      <c r="C62" s="53"/>
      <c r="D62" s="50"/>
      <c r="E62" s="49"/>
      <c r="F62" s="49"/>
      <c r="G62" s="51"/>
      <c r="H62" s="52"/>
      <c r="I62" s="53"/>
      <c r="J62" s="53"/>
      <c r="K62" s="53"/>
      <c r="L62" s="53"/>
      <c r="M62" s="53"/>
      <c r="N62" s="49"/>
      <c r="O62" s="49"/>
      <c r="P62" s="54" t="str">
        <f>IF(Table6[[#This Row],[KTEK/TEK]]="KTEK",5,IF(Table6[[#This Row],[KTEK/TEK]]="TEK",15,""))</f>
        <v/>
      </c>
      <c r="Q62" s="49"/>
      <c r="R62" s="49"/>
      <c r="S62" s="49"/>
      <c r="T62" s="49"/>
      <c r="U62" s="49"/>
      <c r="V62" s="63"/>
      <c r="W62" s="71" t="str">
        <f t="shared" si="0"/>
        <v/>
      </c>
      <c r="X62" s="30" t="str">
        <f>IF(ISBLANK(Table6[[#This Row],[Toimenpiteen luokka ]]),"",_xlfn.CONCAT(SUBSTITUTE(Table6[[#This Row],[Toimenpiteen luokka ]]," ","_"),"_",Y62))</f>
        <v/>
      </c>
      <c r="Y62" s="30" t="str">
        <f>IF(ISBLANK(Table6[[#This Row],[Toimenpiteen luokka ]]),"",VLOOKUP(Table6[[#This Row],[Toimenpiteen luokka ]],'Toimenpiteiden luokittelu'!$C$8:$E$21,3,FALSE))</f>
        <v/>
      </c>
      <c r="Z62" s="30" t="str">
        <f>IF(ISBLANK(Table6[[#This Row],[Tarkempi luokitus]]),"",VLOOKUP(Table6[[#This Row],[Tarkempi luokitus]],'Toimenpiteiden luokittelu'!$C$24:$D$67,2,FALSE))</f>
        <v/>
      </c>
    </row>
    <row r="63" spans="1:26" s="30" customFormat="1" ht="15.75" x14ac:dyDescent="0.25">
      <c r="A63" s="48"/>
      <c r="B63" s="49"/>
      <c r="C63" s="53"/>
      <c r="D63" s="50"/>
      <c r="E63" s="49"/>
      <c r="F63" s="49"/>
      <c r="G63" s="51"/>
      <c r="H63" s="52"/>
      <c r="I63" s="53"/>
      <c r="J63" s="53"/>
      <c r="K63" s="53"/>
      <c r="L63" s="53"/>
      <c r="M63" s="53"/>
      <c r="N63" s="49"/>
      <c r="O63" s="49"/>
      <c r="P63" s="54" t="str">
        <f>IF(Table6[[#This Row],[KTEK/TEK]]="KTEK",5,IF(Table6[[#This Row],[KTEK/TEK]]="TEK",15,""))</f>
        <v/>
      </c>
      <c r="Q63" s="49"/>
      <c r="R63" s="49"/>
      <c r="S63" s="49"/>
      <c r="T63" s="49"/>
      <c r="U63" s="49"/>
      <c r="V63" s="63"/>
      <c r="W63" s="71" t="str">
        <f t="shared" si="0"/>
        <v/>
      </c>
      <c r="X63" s="30" t="str">
        <f>IF(ISBLANK(Table6[[#This Row],[Toimenpiteen luokka ]]),"",_xlfn.CONCAT(SUBSTITUTE(Table6[[#This Row],[Toimenpiteen luokka ]]," ","_"),"_",Y63))</f>
        <v/>
      </c>
      <c r="Y63" s="30" t="str">
        <f>IF(ISBLANK(Table6[[#This Row],[Toimenpiteen luokka ]]),"",VLOOKUP(Table6[[#This Row],[Toimenpiteen luokka ]],'Toimenpiteiden luokittelu'!$C$8:$E$21,3,FALSE))</f>
        <v/>
      </c>
      <c r="Z63" s="30" t="str">
        <f>IF(ISBLANK(Table6[[#This Row],[Tarkempi luokitus]]),"",VLOOKUP(Table6[[#This Row],[Tarkempi luokitus]],'Toimenpiteiden luokittelu'!$C$24:$D$67,2,FALSE))</f>
        <v/>
      </c>
    </row>
    <row r="64" spans="1:26" s="30" customFormat="1" ht="15.75" x14ac:dyDescent="0.25">
      <c r="A64" s="48"/>
      <c r="B64" s="49"/>
      <c r="C64" s="53"/>
      <c r="D64" s="50"/>
      <c r="E64" s="49"/>
      <c r="F64" s="49"/>
      <c r="G64" s="51"/>
      <c r="H64" s="52"/>
      <c r="I64" s="53"/>
      <c r="J64" s="53"/>
      <c r="K64" s="53"/>
      <c r="L64" s="53"/>
      <c r="M64" s="53"/>
      <c r="N64" s="49"/>
      <c r="O64" s="49"/>
      <c r="P64" s="54" t="str">
        <f>IF(Table6[[#This Row],[KTEK/TEK]]="KTEK",5,IF(Table6[[#This Row],[KTEK/TEK]]="TEK",15,""))</f>
        <v/>
      </c>
      <c r="Q64" s="49"/>
      <c r="R64" s="49"/>
      <c r="S64" s="49"/>
      <c r="T64" s="49"/>
      <c r="U64" s="49"/>
      <c r="V64" s="63"/>
      <c r="W64" s="71" t="str">
        <f t="shared" si="0"/>
        <v/>
      </c>
      <c r="X64" s="30" t="str">
        <f>IF(ISBLANK(Table6[[#This Row],[Toimenpiteen luokka ]]),"",_xlfn.CONCAT(SUBSTITUTE(Table6[[#This Row],[Toimenpiteen luokka ]]," ","_"),"_",Y64))</f>
        <v/>
      </c>
      <c r="Y64" s="30" t="str">
        <f>IF(ISBLANK(Table6[[#This Row],[Toimenpiteen luokka ]]),"",VLOOKUP(Table6[[#This Row],[Toimenpiteen luokka ]],'Toimenpiteiden luokittelu'!$C$8:$E$21,3,FALSE))</f>
        <v/>
      </c>
      <c r="Z64" s="30" t="str">
        <f>IF(ISBLANK(Table6[[#This Row],[Tarkempi luokitus]]),"",VLOOKUP(Table6[[#This Row],[Tarkempi luokitus]],'Toimenpiteiden luokittelu'!$C$24:$D$67,2,FALSE))</f>
        <v/>
      </c>
    </row>
    <row r="65" spans="1:26" s="30" customFormat="1" ht="15.75" x14ac:dyDescent="0.25">
      <c r="A65" s="48"/>
      <c r="B65" s="49"/>
      <c r="C65" s="53"/>
      <c r="D65" s="50"/>
      <c r="E65" s="49"/>
      <c r="F65" s="49"/>
      <c r="G65" s="51"/>
      <c r="H65" s="52"/>
      <c r="I65" s="53"/>
      <c r="J65" s="53"/>
      <c r="K65" s="53"/>
      <c r="L65" s="53"/>
      <c r="M65" s="53"/>
      <c r="N65" s="49"/>
      <c r="O65" s="49"/>
      <c r="P65" s="54" t="str">
        <f>IF(Table6[[#This Row],[KTEK/TEK]]="KTEK",5,IF(Table6[[#This Row],[KTEK/TEK]]="TEK",15,""))</f>
        <v/>
      </c>
      <c r="Q65" s="49"/>
      <c r="R65" s="49"/>
      <c r="S65" s="49"/>
      <c r="T65" s="49"/>
      <c r="U65" s="49"/>
      <c r="V65" s="63"/>
      <c r="W65" s="71" t="str">
        <f t="shared" si="0"/>
        <v/>
      </c>
      <c r="X65" s="30" t="str">
        <f>IF(ISBLANK(Table6[[#This Row],[Toimenpiteen luokka ]]),"",_xlfn.CONCAT(SUBSTITUTE(Table6[[#This Row],[Toimenpiteen luokka ]]," ","_"),"_",Y65))</f>
        <v/>
      </c>
      <c r="Y65" s="30" t="str">
        <f>IF(ISBLANK(Table6[[#This Row],[Toimenpiteen luokka ]]),"",VLOOKUP(Table6[[#This Row],[Toimenpiteen luokka ]],'Toimenpiteiden luokittelu'!$C$8:$E$21,3,FALSE))</f>
        <v/>
      </c>
      <c r="Z65" s="30" t="str">
        <f>IF(ISBLANK(Table6[[#This Row],[Tarkempi luokitus]]),"",VLOOKUP(Table6[[#This Row],[Tarkempi luokitus]],'Toimenpiteiden luokittelu'!$C$24:$D$67,2,FALSE))</f>
        <v/>
      </c>
    </row>
    <row r="66" spans="1:26" s="30" customFormat="1" ht="15.75" x14ac:dyDescent="0.25">
      <c r="A66" s="48"/>
      <c r="B66" s="49"/>
      <c r="C66" s="53"/>
      <c r="D66" s="50"/>
      <c r="E66" s="49"/>
      <c r="F66" s="49"/>
      <c r="G66" s="51"/>
      <c r="H66" s="52"/>
      <c r="I66" s="53"/>
      <c r="J66" s="53"/>
      <c r="K66" s="53"/>
      <c r="L66" s="53"/>
      <c r="M66" s="53"/>
      <c r="N66" s="49"/>
      <c r="O66" s="49"/>
      <c r="P66" s="54" t="str">
        <f>IF(Table6[[#This Row],[KTEK/TEK]]="KTEK",5,IF(Table6[[#This Row],[KTEK/TEK]]="TEK",15,""))</f>
        <v/>
      </c>
      <c r="Q66" s="49"/>
      <c r="R66" s="49"/>
      <c r="S66" s="49"/>
      <c r="T66" s="49"/>
      <c r="U66" s="49"/>
      <c r="V66" s="63"/>
      <c r="W66" s="71" t="str">
        <f t="shared" si="0"/>
        <v/>
      </c>
      <c r="X66" s="30" t="str">
        <f>IF(ISBLANK(Table6[[#This Row],[Toimenpiteen luokka ]]),"",_xlfn.CONCAT(SUBSTITUTE(Table6[[#This Row],[Toimenpiteen luokka ]]," ","_"),"_",Y66))</f>
        <v/>
      </c>
      <c r="Y66" s="30" t="str">
        <f>IF(ISBLANK(Table6[[#This Row],[Toimenpiteen luokka ]]),"",VLOOKUP(Table6[[#This Row],[Toimenpiteen luokka ]],'Toimenpiteiden luokittelu'!$C$8:$E$21,3,FALSE))</f>
        <v/>
      </c>
      <c r="Z66" s="30" t="str">
        <f>IF(ISBLANK(Table6[[#This Row],[Tarkempi luokitus]]),"",VLOOKUP(Table6[[#This Row],[Tarkempi luokitus]],'Toimenpiteiden luokittelu'!$C$24:$D$67,2,FALSE))</f>
        <v/>
      </c>
    </row>
    <row r="67" spans="1:26" s="30" customFormat="1" ht="15.75" x14ac:dyDescent="0.25">
      <c r="A67" s="48"/>
      <c r="B67" s="49"/>
      <c r="C67" s="53"/>
      <c r="D67" s="50"/>
      <c r="E67" s="49"/>
      <c r="F67" s="49"/>
      <c r="G67" s="51"/>
      <c r="H67" s="52"/>
      <c r="I67" s="53"/>
      <c r="J67" s="53"/>
      <c r="K67" s="53"/>
      <c r="L67" s="53"/>
      <c r="M67" s="53"/>
      <c r="N67" s="49"/>
      <c r="O67" s="49"/>
      <c r="P67" s="54" t="str">
        <f>IF(Table6[[#This Row],[KTEK/TEK]]="KTEK",5,IF(Table6[[#This Row],[KTEK/TEK]]="TEK",15,""))</f>
        <v/>
      </c>
      <c r="Q67" s="49"/>
      <c r="R67" s="49"/>
      <c r="S67" s="49"/>
      <c r="T67" s="49"/>
      <c r="U67" s="49"/>
      <c r="V67" s="63"/>
      <c r="W67" s="71" t="str">
        <f t="shared" si="0"/>
        <v/>
      </c>
      <c r="X67" s="30" t="str">
        <f>IF(ISBLANK(Table6[[#This Row],[Toimenpiteen luokka ]]),"",_xlfn.CONCAT(SUBSTITUTE(Table6[[#This Row],[Toimenpiteen luokka ]]," ","_"),"_",Y67))</f>
        <v/>
      </c>
      <c r="Y67" s="30" t="str">
        <f>IF(ISBLANK(Table6[[#This Row],[Toimenpiteen luokka ]]),"",VLOOKUP(Table6[[#This Row],[Toimenpiteen luokka ]],'Toimenpiteiden luokittelu'!$C$8:$E$21,3,FALSE))</f>
        <v/>
      </c>
      <c r="Z67" s="30" t="str">
        <f>IF(ISBLANK(Table6[[#This Row],[Tarkempi luokitus]]),"",VLOOKUP(Table6[[#This Row],[Tarkempi luokitus]],'Toimenpiteiden luokittelu'!$C$24:$D$67,2,FALSE))</f>
        <v/>
      </c>
    </row>
    <row r="68" spans="1:26" s="30" customFormat="1" ht="15.75" x14ac:dyDescent="0.25">
      <c r="A68" s="48"/>
      <c r="B68" s="49"/>
      <c r="C68" s="53"/>
      <c r="D68" s="50"/>
      <c r="E68" s="49"/>
      <c r="F68" s="49"/>
      <c r="G68" s="51"/>
      <c r="H68" s="52"/>
      <c r="I68" s="53"/>
      <c r="J68" s="53"/>
      <c r="K68" s="53"/>
      <c r="L68" s="53"/>
      <c r="M68" s="53"/>
      <c r="N68" s="49"/>
      <c r="O68" s="49"/>
      <c r="P68" s="54" t="str">
        <f>IF(Table6[[#This Row],[KTEK/TEK]]="KTEK",5,IF(Table6[[#This Row],[KTEK/TEK]]="TEK",15,""))</f>
        <v/>
      </c>
      <c r="Q68" s="49"/>
      <c r="R68" s="49"/>
      <c r="S68" s="49"/>
      <c r="T68" s="49"/>
      <c r="U68" s="49"/>
      <c r="V68" s="63"/>
      <c r="W68" s="71" t="str">
        <f t="shared" si="0"/>
        <v/>
      </c>
      <c r="X68" s="30" t="str">
        <f>IF(ISBLANK(Table6[[#This Row],[Toimenpiteen luokka ]]),"",_xlfn.CONCAT(SUBSTITUTE(Table6[[#This Row],[Toimenpiteen luokka ]]," ","_"),"_",Y68))</f>
        <v/>
      </c>
      <c r="Y68" s="30" t="str">
        <f>IF(ISBLANK(Table6[[#This Row],[Toimenpiteen luokka ]]),"",VLOOKUP(Table6[[#This Row],[Toimenpiteen luokka ]],'Toimenpiteiden luokittelu'!$C$8:$E$21,3,FALSE))</f>
        <v/>
      </c>
      <c r="Z68" s="30" t="str">
        <f>IF(ISBLANK(Table6[[#This Row],[Tarkempi luokitus]]),"",VLOOKUP(Table6[[#This Row],[Tarkempi luokitus]],'Toimenpiteiden luokittelu'!$C$24:$D$67,2,FALSE))</f>
        <v/>
      </c>
    </row>
    <row r="69" spans="1:26" s="30" customFormat="1" ht="15.75" x14ac:dyDescent="0.25">
      <c r="A69" s="48"/>
      <c r="B69" s="49"/>
      <c r="C69" s="53"/>
      <c r="D69" s="50"/>
      <c r="E69" s="49"/>
      <c r="F69" s="49"/>
      <c r="G69" s="51"/>
      <c r="H69" s="52"/>
      <c r="I69" s="53"/>
      <c r="J69" s="53"/>
      <c r="K69" s="53"/>
      <c r="L69" s="53"/>
      <c r="M69" s="53"/>
      <c r="N69" s="49"/>
      <c r="O69" s="49"/>
      <c r="P69" s="54" t="str">
        <f>IF(Table6[[#This Row],[KTEK/TEK]]="KTEK",5,IF(Table6[[#This Row],[KTEK/TEK]]="TEK",15,""))</f>
        <v/>
      </c>
      <c r="Q69" s="49"/>
      <c r="R69" s="49"/>
      <c r="S69" s="49"/>
      <c r="T69" s="49"/>
      <c r="U69" s="49"/>
      <c r="V69" s="63"/>
      <c r="W69" s="71" t="str">
        <f t="shared" si="0"/>
        <v/>
      </c>
      <c r="X69" s="30" t="str">
        <f>IF(ISBLANK(Table6[[#This Row],[Toimenpiteen luokka ]]),"",_xlfn.CONCAT(SUBSTITUTE(Table6[[#This Row],[Toimenpiteen luokka ]]," ","_"),"_",Y69))</f>
        <v/>
      </c>
      <c r="Y69" s="30" t="str">
        <f>IF(ISBLANK(Table6[[#This Row],[Toimenpiteen luokka ]]),"",VLOOKUP(Table6[[#This Row],[Toimenpiteen luokka ]],'Toimenpiteiden luokittelu'!$C$8:$E$21,3,FALSE))</f>
        <v/>
      </c>
      <c r="Z69" s="30" t="str">
        <f>IF(ISBLANK(Table6[[#This Row],[Tarkempi luokitus]]),"",VLOOKUP(Table6[[#This Row],[Tarkempi luokitus]],'Toimenpiteiden luokittelu'!$C$24:$D$67,2,FALSE))</f>
        <v/>
      </c>
    </row>
    <row r="70" spans="1:26" s="30" customFormat="1" ht="15.75" x14ac:dyDescent="0.25">
      <c r="A70" s="48"/>
      <c r="B70" s="49"/>
      <c r="C70" s="53"/>
      <c r="D70" s="50"/>
      <c r="E70" s="49"/>
      <c r="F70" s="49"/>
      <c r="G70" s="51"/>
      <c r="H70" s="52"/>
      <c r="I70" s="53"/>
      <c r="J70" s="53"/>
      <c r="K70" s="53"/>
      <c r="L70" s="53"/>
      <c r="M70" s="53"/>
      <c r="N70" s="49"/>
      <c r="O70" s="49"/>
      <c r="P70" s="54" t="str">
        <f>IF(Table6[[#This Row],[KTEK/TEK]]="KTEK",5,IF(Table6[[#This Row],[KTEK/TEK]]="TEK",15,""))</f>
        <v/>
      </c>
      <c r="Q70" s="49"/>
      <c r="R70" s="49"/>
      <c r="S70" s="49"/>
      <c r="T70" s="49"/>
      <c r="U70" s="49"/>
      <c r="V70" s="63"/>
      <c r="W70" s="71" t="str">
        <f t="shared" si="0"/>
        <v/>
      </c>
      <c r="X70" s="30" t="str">
        <f>IF(ISBLANK(Table6[[#This Row],[Toimenpiteen luokka ]]),"",_xlfn.CONCAT(SUBSTITUTE(Table6[[#This Row],[Toimenpiteen luokka ]]," ","_"),"_",Y70))</f>
        <v/>
      </c>
      <c r="Y70" s="30" t="str">
        <f>IF(ISBLANK(Table6[[#This Row],[Toimenpiteen luokka ]]),"",VLOOKUP(Table6[[#This Row],[Toimenpiteen luokka ]],'Toimenpiteiden luokittelu'!$C$8:$E$21,3,FALSE))</f>
        <v/>
      </c>
      <c r="Z70" s="30" t="str">
        <f>IF(ISBLANK(Table6[[#This Row],[Tarkempi luokitus]]),"",VLOOKUP(Table6[[#This Row],[Tarkempi luokitus]],'Toimenpiteiden luokittelu'!$C$24:$D$67,2,FALSE))</f>
        <v/>
      </c>
    </row>
    <row r="71" spans="1:26" s="30" customFormat="1" ht="15.75" x14ac:dyDescent="0.25">
      <c r="A71" s="48"/>
      <c r="B71" s="49"/>
      <c r="C71" s="53"/>
      <c r="D71" s="50"/>
      <c r="E71" s="49"/>
      <c r="F71" s="49"/>
      <c r="G71" s="51"/>
      <c r="H71" s="52"/>
      <c r="I71" s="53"/>
      <c r="J71" s="53"/>
      <c r="K71" s="53"/>
      <c r="L71" s="53"/>
      <c r="M71" s="53"/>
      <c r="N71" s="49"/>
      <c r="O71" s="49"/>
      <c r="P71" s="54" t="str">
        <f>IF(Table6[[#This Row],[KTEK/TEK]]="KTEK",5,IF(Table6[[#This Row],[KTEK/TEK]]="TEK",15,""))</f>
        <v/>
      </c>
      <c r="Q71" s="49"/>
      <c r="R71" s="49"/>
      <c r="S71" s="49"/>
      <c r="T71" s="49"/>
      <c r="U71" s="49"/>
      <c r="V71" s="63"/>
      <c r="W71" s="71" t="str">
        <f t="shared" si="0"/>
        <v/>
      </c>
      <c r="X71" s="30" t="str">
        <f>IF(ISBLANK(Table6[[#This Row],[Toimenpiteen luokka ]]),"",_xlfn.CONCAT(SUBSTITUTE(Table6[[#This Row],[Toimenpiteen luokka ]]," ","_"),"_",Y71))</f>
        <v/>
      </c>
      <c r="Y71" s="30" t="str">
        <f>IF(ISBLANK(Table6[[#This Row],[Toimenpiteen luokka ]]),"",VLOOKUP(Table6[[#This Row],[Toimenpiteen luokka ]],'Toimenpiteiden luokittelu'!$C$8:$E$21,3,FALSE))</f>
        <v/>
      </c>
      <c r="Z71" s="30" t="str">
        <f>IF(ISBLANK(Table6[[#This Row],[Tarkempi luokitus]]),"",VLOOKUP(Table6[[#This Row],[Tarkempi luokitus]],'Toimenpiteiden luokittelu'!$C$24:$D$67,2,FALSE))</f>
        <v/>
      </c>
    </row>
    <row r="72" spans="1:26" s="30" customFormat="1" ht="15.75" x14ac:dyDescent="0.25">
      <c r="A72" s="48"/>
      <c r="B72" s="49"/>
      <c r="C72" s="53"/>
      <c r="D72" s="50"/>
      <c r="E72" s="49"/>
      <c r="F72" s="49"/>
      <c r="G72" s="51"/>
      <c r="H72" s="52"/>
      <c r="I72" s="53"/>
      <c r="J72" s="53"/>
      <c r="K72" s="53"/>
      <c r="L72" s="53"/>
      <c r="M72" s="53"/>
      <c r="N72" s="49"/>
      <c r="O72" s="49"/>
      <c r="P72" s="54" t="str">
        <f>IF(Table6[[#This Row],[KTEK/TEK]]="KTEK",5,IF(Table6[[#This Row],[KTEK/TEK]]="TEK",15,""))</f>
        <v/>
      </c>
      <c r="Q72" s="49"/>
      <c r="R72" s="49"/>
      <c r="S72" s="49"/>
      <c r="T72" s="49"/>
      <c r="U72" s="49"/>
      <c r="V72" s="63"/>
      <c r="W72" s="71" t="str">
        <f t="shared" si="0"/>
        <v/>
      </c>
      <c r="X72" s="30" t="str">
        <f>IF(ISBLANK(Table6[[#This Row],[Toimenpiteen luokka ]]),"",_xlfn.CONCAT(SUBSTITUTE(Table6[[#This Row],[Toimenpiteen luokka ]]," ","_"),"_",Y72))</f>
        <v/>
      </c>
      <c r="Y72" s="30" t="str">
        <f>IF(ISBLANK(Table6[[#This Row],[Toimenpiteen luokka ]]),"",VLOOKUP(Table6[[#This Row],[Toimenpiteen luokka ]],'Toimenpiteiden luokittelu'!$C$8:$E$21,3,FALSE))</f>
        <v/>
      </c>
      <c r="Z72" s="30" t="str">
        <f>IF(ISBLANK(Table6[[#This Row],[Tarkempi luokitus]]),"",VLOOKUP(Table6[[#This Row],[Tarkempi luokitus]],'Toimenpiteiden luokittelu'!$C$24:$D$67,2,FALSE))</f>
        <v/>
      </c>
    </row>
    <row r="73" spans="1:26" s="30" customFormat="1" ht="15.75" x14ac:dyDescent="0.25">
      <c r="A73" s="48"/>
      <c r="B73" s="49"/>
      <c r="C73" s="53"/>
      <c r="D73" s="50"/>
      <c r="E73" s="49"/>
      <c r="F73" s="49"/>
      <c r="G73" s="51"/>
      <c r="H73" s="52"/>
      <c r="I73" s="53"/>
      <c r="J73" s="53"/>
      <c r="K73" s="53"/>
      <c r="L73" s="53"/>
      <c r="M73" s="53"/>
      <c r="N73" s="49"/>
      <c r="O73" s="49"/>
      <c r="P73" s="54" t="str">
        <f>IF(Table6[[#This Row],[KTEK/TEK]]="KTEK",5,IF(Table6[[#This Row],[KTEK/TEK]]="TEK",15,""))</f>
        <v/>
      </c>
      <c r="Q73" s="49"/>
      <c r="R73" s="49"/>
      <c r="S73" s="49"/>
      <c r="T73" s="49"/>
      <c r="U73" s="49"/>
      <c r="V73" s="63"/>
      <c r="W73" s="71" t="str">
        <f t="shared" si="0"/>
        <v/>
      </c>
      <c r="X73" s="30" t="str">
        <f>IF(ISBLANK(Table6[[#This Row],[Toimenpiteen luokka ]]),"",_xlfn.CONCAT(SUBSTITUTE(Table6[[#This Row],[Toimenpiteen luokka ]]," ","_"),"_",Y73))</f>
        <v/>
      </c>
      <c r="Y73" s="30" t="str">
        <f>IF(ISBLANK(Table6[[#This Row],[Toimenpiteen luokka ]]),"",VLOOKUP(Table6[[#This Row],[Toimenpiteen luokka ]],'Toimenpiteiden luokittelu'!$C$8:$E$21,3,FALSE))</f>
        <v/>
      </c>
      <c r="Z73" s="30" t="str">
        <f>IF(ISBLANK(Table6[[#This Row],[Tarkempi luokitus]]),"",VLOOKUP(Table6[[#This Row],[Tarkempi luokitus]],'Toimenpiteiden luokittelu'!$C$24:$D$67,2,FALSE))</f>
        <v/>
      </c>
    </row>
    <row r="74" spans="1:26" s="30" customFormat="1" ht="15.75" x14ac:dyDescent="0.25">
      <c r="A74" s="48"/>
      <c r="B74" s="49"/>
      <c r="C74" s="53"/>
      <c r="D74" s="50"/>
      <c r="E74" s="49"/>
      <c r="F74" s="49"/>
      <c r="G74" s="51"/>
      <c r="H74" s="52"/>
      <c r="I74" s="53"/>
      <c r="J74" s="53"/>
      <c r="K74" s="53"/>
      <c r="L74" s="53"/>
      <c r="M74" s="53"/>
      <c r="N74" s="49"/>
      <c r="O74" s="49"/>
      <c r="P74" s="54" t="str">
        <f>IF(Table6[[#This Row],[KTEK/TEK]]="KTEK",5,IF(Table6[[#This Row],[KTEK/TEK]]="TEK",15,""))</f>
        <v/>
      </c>
      <c r="Q74" s="49"/>
      <c r="R74" s="49"/>
      <c r="S74" s="49"/>
      <c r="T74" s="49"/>
      <c r="U74" s="49"/>
      <c r="V74" s="63"/>
      <c r="W74" s="71" t="str">
        <f t="shared" ref="W74:W109" si="1">IF(F74="",IF(P74="","",P74),IF(F74="KTEK",5,IF(F74="TEK",IF(P74="",15,P74),"")))</f>
        <v/>
      </c>
      <c r="X74" s="30" t="str">
        <f>IF(ISBLANK(Table6[[#This Row],[Toimenpiteen luokka ]]),"",_xlfn.CONCAT(SUBSTITUTE(Table6[[#This Row],[Toimenpiteen luokka ]]," ","_"),"_",Y74))</f>
        <v/>
      </c>
      <c r="Y74" s="30" t="str">
        <f>IF(ISBLANK(Table6[[#This Row],[Toimenpiteen luokka ]]),"",VLOOKUP(Table6[[#This Row],[Toimenpiteen luokka ]],'Toimenpiteiden luokittelu'!$C$8:$E$21,3,FALSE))</f>
        <v/>
      </c>
      <c r="Z74" s="30" t="str">
        <f>IF(ISBLANK(Table6[[#This Row],[Tarkempi luokitus]]),"",VLOOKUP(Table6[[#This Row],[Tarkempi luokitus]],'Toimenpiteiden luokittelu'!$C$24:$D$67,2,FALSE))</f>
        <v/>
      </c>
    </row>
    <row r="75" spans="1:26" s="30" customFormat="1" ht="15.75" x14ac:dyDescent="0.25">
      <c r="A75" s="48"/>
      <c r="B75" s="49"/>
      <c r="C75" s="53"/>
      <c r="D75" s="50"/>
      <c r="E75" s="49"/>
      <c r="F75" s="49"/>
      <c r="G75" s="51"/>
      <c r="H75" s="52"/>
      <c r="I75" s="53"/>
      <c r="J75" s="53"/>
      <c r="K75" s="53"/>
      <c r="L75" s="53"/>
      <c r="M75" s="53"/>
      <c r="N75" s="49"/>
      <c r="O75" s="49"/>
      <c r="P75" s="54" t="str">
        <f>IF(Table6[[#This Row],[KTEK/TEK]]="KTEK",5,IF(Table6[[#This Row],[KTEK/TEK]]="TEK",15,""))</f>
        <v/>
      </c>
      <c r="Q75" s="49"/>
      <c r="R75" s="49"/>
      <c r="S75" s="49"/>
      <c r="T75" s="49"/>
      <c r="U75" s="49"/>
      <c r="V75" s="63"/>
      <c r="W75" s="71" t="str">
        <f t="shared" si="1"/>
        <v/>
      </c>
      <c r="X75" s="30" t="str">
        <f>IF(ISBLANK(Table6[[#This Row],[Toimenpiteen luokka ]]),"",_xlfn.CONCAT(SUBSTITUTE(Table6[[#This Row],[Toimenpiteen luokka ]]," ","_"),"_",Y75))</f>
        <v/>
      </c>
      <c r="Y75" s="30" t="str">
        <f>IF(ISBLANK(Table6[[#This Row],[Toimenpiteen luokka ]]),"",VLOOKUP(Table6[[#This Row],[Toimenpiteen luokka ]],'Toimenpiteiden luokittelu'!$C$8:$E$21,3,FALSE))</f>
        <v/>
      </c>
      <c r="Z75" s="30" t="str">
        <f>IF(ISBLANK(Table6[[#This Row],[Tarkempi luokitus]]),"",VLOOKUP(Table6[[#This Row],[Tarkempi luokitus]],'Toimenpiteiden luokittelu'!$C$24:$D$67,2,FALSE))</f>
        <v/>
      </c>
    </row>
    <row r="76" spans="1:26" s="30" customFormat="1" ht="15.75" x14ac:dyDescent="0.25">
      <c r="A76" s="48"/>
      <c r="B76" s="49"/>
      <c r="C76" s="53"/>
      <c r="D76" s="50"/>
      <c r="E76" s="49"/>
      <c r="F76" s="49"/>
      <c r="G76" s="51"/>
      <c r="H76" s="52"/>
      <c r="I76" s="53"/>
      <c r="J76" s="53"/>
      <c r="K76" s="53"/>
      <c r="L76" s="53"/>
      <c r="M76" s="53"/>
      <c r="N76" s="49"/>
      <c r="O76" s="49"/>
      <c r="P76" s="54" t="str">
        <f>IF(Table6[[#This Row],[KTEK/TEK]]="KTEK",5,IF(Table6[[#This Row],[KTEK/TEK]]="TEK",15,""))</f>
        <v/>
      </c>
      <c r="Q76" s="49"/>
      <c r="R76" s="49"/>
      <c r="S76" s="49"/>
      <c r="T76" s="49"/>
      <c r="U76" s="49"/>
      <c r="V76" s="63"/>
      <c r="W76" s="71" t="str">
        <f t="shared" si="1"/>
        <v/>
      </c>
      <c r="X76" s="30" t="str">
        <f>IF(ISBLANK(Table6[[#This Row],[Toimenpiteen luokka ]]),"",_xlfn.CONCAT(SUBSTITUTE(Table6[[#This Row],[Toimenpiteen luokka ]]," ","_"),"_",Y76))</f>
        <v/>
      </c>
      <c r="Y76" s="30" t="str">
        <f>IF(ISBLANK(Table6[[#This Row],[Toimenpiteen luokka ]]),"",VLOOKUP(Table6[[#This Row],[Toimenpiteen luokka ]],'Toimenpiteiden luokittelu'!$C$8:$E$21,3,FALSE))</f>
        <v/>
      </c>
      <c r="Z76" s="30" t="str">
        <f>IF(ISBLANK(Table6[[#This Row],[Tarkempi luokitus]]),"",VLOOKUP(Table6[[#This Row],[Tarkempi luokitus]],'Toimenpiteiden luokittelu'!$C$24:$D$67,2,FALSE))</f>
        <v/>
      </c>
    </row>
    <row r="77" spans="1:26" s="30" customFormat="1" ht="15.75" x14ac:dyDescent="0.25">
      <c r="A77" s="48"/>
      <c r="B77" s="49"/>
      <c r="C77" s="53"/>
      <c r="D77" s="50"/>
      <c r="E77" s="49"/>
      <c r="F77" s="49"/>
      <c r="G77" s="51"/>
      <c r="H77" s="52"/>
      <c r="I77" s="53"/>
      <c r="J77" s="53"/>
      <c r="K77" s="53"/>
      <c r="L77" s="53"/>
      <c r="M77" s="53"/>
      <c r="N77" s="49"/>
      <c r="O77" s="49"/>
      <c r="P77" s="54" t="str">
        <f>IF(Table6[[#This Row],[KTEK/TEK]]="KTEK",5,IF(Table6[[#This Row],[KTEK/TEK]]="TEK",15,""))</f>
        <v/>
      </c>
      <c r="Q77" s="49"/>
      <c r="R77" s="49"/>
      <c r="S77" s="49"/>
      <c r="T77" s="49"/>
      <c r="U77" s="49"/>
      <c r="V77" s="63"/>
      <c r="W77" s="71" t="str">
        <f t="shared" si="1"/>
        <v/>
      </c>
      <c r="X77" s="30" t="str">
        <f>IF(ISBLANK(Table6[[#This Row],[Toimenpiteen luokka ]]),"",_xlfn.CONCAT(SUBSTITUTE(Table6[[#This Row],[Toimenpiteen luokka ]]," ","_"),"_",Y77))</f>
        <v/>
      </c>
      <c r="Y77" s="30" t="str">
        <f>IF(ISBLANK(Table6[[#This Row],[Toimenpiteen luokka ]]),"",VLOOKUP(Table6[[#This Row],[Toimenpiteen luokka ]],'Toimenpiteiden luokittelu'!$C$8:$E$21,3,FALSE))</f>
        <v/>
      </c>
      <c r="Z77" s="30" t="str">
        <f>IF(ISBLANK(Table6[[#This Row],[Tarkempi luokitus]]),"",VLOOKUP(Table6[[#This Row],[Tarkempi luokitus]],'Toimenpiteiden luokittelu'!$C$24:$D$67,2,FALSE))</f>
        <v/>
      </c>
    </row>
    <row r="78" spans="1:26" s="30" customFormat="1" ht="15.75" x14ac:dyDescent="0.25">
      <c r="A78" s="48"/>
      <c r="B78" s="49"/>
      <c r="C78" s="53"/>
      <c r="D78" s="50"/>
      <c r="E78" s="49"/>
      <c r="F78" s="49"/>
      <c r="G78" s="51"/>
      <c r="H78" s="52"/>
      <c r="I78" s="53"/>
      <c r="J78" s="53"/>
      <c r="K78" s="53"/>
      <c r="L78" s="53"/>
      <c r="M78" s="53"/>
      <c r="N78" s="49"/>
      <c r="O78" s="49"/>
      <c r="P78" s="54" t="str">
        <f>IF(Table6[[#This Row],[KTEK/TEK]]="KTEK",5,IF(Table6[[#This Row],[KTEK/TEK]]="TEK",15,""))</f>
        <v/>
      </c>
      <c r="Q78" s="49"/>
      <c r="R78" s="49"/>
      <c r="S78" s="49"/>
      <c r="T78" s="49"/>
      <c r="U78" s="49"/>
      <c r="V78" s="63"/>
      <c r="W78" s="71" t="str">
        <f t="shared" si="1"/>
        <v/>
      </c>
      <c r="X78" s="30" t="str">
        <f>IF(ISBLANK(Table6[[#This Row],[Toimenpiteen luokka ]]),"",_xlfn.CONCAT(SUBSTITUTE(Table6[[#This Row],[Toimenpiteen luokka ]]," ","_"),"_",Y78))</f>
        <v/>
      </c>
      <c r="Y78" s="30" t="str">
        <f>IF(ISBLANK(Table6[[#This Row],[Toimenpiteen luokka ]]),"",VLOOKUP(Table6[[#This Row],[Toimenpiteen luokka ]],'Toimenpiteiden luokittelu'!$C$8:$E$21,3,FALSE))</f>
        <v/>
      </c>
      <c r="Z78" s="30" t="str">
        <f>IF(ISBLANK(Table6[[#This Row],[Tarkempi luokitus]]),"",VLOOKUP(Table6[[#This Row],[Tarkempi luokitus]],'Toimenpiteiden luokittelu'!$C$24:$D$67,2,FALSE))</f>
        <v/>
      </c>
    </row>
    <row r="79" spans="1:26" s="30" customFormat="1" ht="15.75" x14ac:dyDescent="0.25">
      <c r="A79" s="48"/>
      <c r="B79" s="49"/>
      <c r="C79" s="53"/>
      <c r="D79" s="50"/>
      <c r="E79" s="49"/>
      <c r="F79" s="49"/>
      <c r="G79" s="51"/>
      <c r="H79" s="52"/>
      <c r="I79" s="53"/>
      <c r="J79" s="53"/>
      <c r="K79" s="53"/>
      <c r="L79" s="53"/>
      <c r="M79" s="53"/>
      <c r="N79" s="49"/>
      <c r="O79" s="49"/>
      <c r="P79" s="54" t="str">
        <f>IF(Table6[[#This Row],[KTEK/TEK]]="KTEK",5,IF(Table6[[#This Row],[KTEK/TEK]]="TEK",15,""))</f>
        <v/>
      </c>
      <c r="Q79" s="49"/>
      <c r="R79" s="49"/>
      <c r="S79" s="49"/>
      <c r="T79" s="49"/>
      <c r="U79" s="49"/>
      <c r="V79" s="63"/>
      <c r="W79" s="71" t="str">
        <f t="shared" si="1"/>
        <v/>
      </c>
      <c r="X79" s="30" t="str">
        <f>IF(ISBLANK(Table6[[#This Row],[Toimenpiteen luokka ]]),"",_xlfn.CONCAT(SUBSTITUTE(Table6[[#This Row],[Toimenpiteen luokka ]]," ","_"),"_",Y79))</f>
        <v/>
      </c>
      <c r="Y79" s="30" t="str">
        <f>IF(ISBLANK(Table6[[#This Row],[Toimenpiteen luokka ]]),"",VLOOKUP(Table6[[#This Row],[Toimenpiteen luokka ]],'Toimenpiteiden luokittelu'!$C$8:$E$21,3,FALSE))</f>
        <v/>
      </c>
      <c r="Z79" s="30" t="str">
        <f>IF(ISBLANK(Table6[[#This Row],[Tarkempi luokitus]]),"",VLOOKUP(Table6[[#This Row],[Tarkempi luokitus]],'Toimenpiteiden luokittelu'!$C$24:$D$67,2,FALSE))</f>
        <v/>
      </c>
    </row>
    <row r="80" spans="1:26" s="30" customFormat="1" ht="15.75" x14ac:dyDescent="0.25">
      <c r="A80" s="48"/>
      <c r="B80" s="49"/>
      <c r="C80" s="53"/>
      <c r="D80" s="50"/>
      <c r="E80" s="49"/>
      <c r="F80" s="49"/>
      <c r="G80" s="51"/>
      <c r="H80" s="52"/>
      <c r="I80" s="53"/>
      <c r="J80" s="53"/>
      <c r="K80" s="53"/>
      <c r="L80" s="53"/>
      <c r="M80" s="53"/>
      <c r="N80" s="49"/>
      <c r="O80" s="49"/>
      <c r="P80" s="54" t="str">
        <f>IF(Table6[[#This Row],[KTEK/TEK]]="KTEK",5,IF(Table6[[#This Row],[KTEK/TEK]]="TEK",15,""))</f>
        <v/>
      </c>
      <c r="Q80" s="49"/>
      <c r="R80" s="49"/>
      <c r="S80" s="49"/>
      <c r="T80" s="49"/>
      <c r="U80" s="49"/>
      <c r="V80" s="63"/>
      <c r="W80" s="71" t="str">
        <f t="shared" si="1"/>
        <v/>
      </c>
      <c r="X80" s="30" t="str">
        <f>IF(ISBLANK(Table6[[#This Row],[Toimenpiteen luokka ]]),"",_xlfn.CONCAT(SUBSTITUTE(Table6[[#This Row],[Toimenpiteen luokka ]]," ","_"),"_",Y80))</f>
        <v/>
      </c>
      <c r="Y80" s="30" t="str">
        <f>IF(ISBLANK(Table6[[#This Row],[Toimenpiteen luokka ]]),"",VLOOKUP(Table6[[#This Row],[Toimenpiteen luokka ]],'Toimenpiteiden luokittelu'!$C$8:$E$21,3,FALSE))</f>
        <v/>
      </c>
      <c r="Z80" s="30" t="str">
        <f>IF(ISBLANK(Table6[[#This Row],[Tarkempi luokitus]]),"",VLOOKUP(Table6[[#This Row],[Tarkempi luokitus]],'Toimenpiteiden luokittelu'!$C$24:$D$67,2,FALSE))</f>
        <v/>
      </c>
    </row>
    <row r="81" spans="1:26" s="30" customFormat="1" ht="15.75" x14ac:dyDescent="0.25">
      <c r="A81" s="48"/>
      <c r="B81" s="49"/>
      <c r="C81" s="53"/>
      <c r="D81" s="50"/>
      <c r="E81" s="49"/>
      <c r="F81" s="49"/>
      <c r="G81" s="51"/>
      <c r="H81" s="52"/>
      <c r="I81" s="53"/>
      <c r="J81" s="53"/>
      <c r="K81" s="53"/>
      <c r="L81" s="53"/>
      <c r="M81" s="53"/>
      <c r="N81" s="49"/>
      <c r="O81" s="49"/>
      <c r="P81" s="54" t="str">
        <f>IF(Table6[[#This Row],[KTEK/TEK]]="KTEK",5,IF(Table6[[#This Row],[KTEK/TEK]]="TEK",15,""))</f>
        <v/>
      </c>
      <c r="Q81" s="49"/>
      <c r="R81" s="49"/>
      <c r="S81" s="49"/>
      <c r="T81" s="49"/>
      <c r="U81" s="49"/>
      <c r="V81" s="63"/>
      <c r="W81" s="71" t="str">
        <f t="shared" si="1"/>
        <v/>
      </c>
      <c r="X81" s="30" t="str">
        <f>IF(ISBLANK(Table6[[#This Row],[Toimenpiteen luokka ]]),"",_xlfn.CONCAT(SUBSTITUTE(Table6[[#This Row],[Toimenpiteen luokka ]]," ","_"),"_",Y81))</f>
        <v/>
      </c>
      <c r="Y81" s="30" t="str">
        <f>IF(ISBLANK(Table6[[#This Row],[Toimenpiteen luokka ]]),"",VLOOKUP(Table6[[#This Row],[Toimenpiteen luokka ]],'Toimenpiteiden luokittelu'!$C$8:$E$21,3,FALSE))</f>
        <v/>
      </c>
      <c r="Z81" s="30" t="str">
        <f>IF(ISBLANK(Table6[[#This Row],[Tarkempi luokitus]]),"",VLOOKUP(Table6[[#This Row],[Tarkempi luokitus]],'Toimenpiteiden luokittelu'!$C$24:$D$67,2,FALSE))</f>
        <v/>
      </c>
    </row>
    <row r="82" spans="1:26" s="30" customFormat="1" ht="15.75" x14ac:dyDescent="0.25">
      <c r="A82" s="48"/>
      <c r="B82" s="49"/>
      <c r="C82" s="53"/>
      <c r="D82" s="50"/>
      <c r="E82" s="49"/>
      <c r="F82" s="49"/>
      <c r="G82" s="51"/>
      <c r="H82" s="52"/>
      <c r="I82" s="53"/>
      <c r="J82" s="53"/>
      <c r="K82" s="53"/>
      <c r="L82" s="53"/>
      <c r="M82" s="53"/>
      <c r="N82" s="49"/>
      <c r="O82" s="49"/>
      <c r="P82" s="54" t="str">
        <f>IF(Table6[[#This Row],[KTEK/TEK]]="KTEK",5,IF(Table6[[#This Row],[KTEK/TEK]]="TEK",15,""))</f>
        <v/>
      </c>
      <c r="Q82" s="49"/>
      <c r="R82" s="49"/>
      <c r="S82" s="49"/>
      <c r="T82" s="49"/>
      <c r="U82" s="49"/>
      <c r="V82" s="63"/>
      <c r="W82" s="71" t="str">
        <f t="shared" si="1"/>
        <v/>
      </c>
      <c r="X82" s="30" t="str">
        <f>IF(ISBLANK(Table6[[#This Row],[Toimenpiteen luokka ]]),"",_xlfn.CONCAT(SUBSTITUTE(Table6[[#This Row],[Toimenpiteen luokka ]]," ","_"),"_",Y82))</f>
        <v/>
      </c>
      <c r="Y82" s="30" t="str">
        <f>IF(ISBLANK(Table6[[#This Row],[Toimenpiteen luokka ]]),"",VLOOKUP(Table6[[#This Row],[Toimenpiteen luokka ]],'Toimenpiteiden luokittelu'!$C$8:$E$21,3,FALSE))</f>
        <v/>
      </c>
      <c r="Z82" s="30" t="str">
        <f>IF(ISBLANK(Table6[[#This Row],[Tarkempi luokitus]]),"",VLOOKUP(Table6[[#This Row],[Tarkempi luokitus]],'Toimenpiteiden luokittelu'!$C$24:$D$67,2,FALSE))</f>
        <v/>
      </c>
    </row>
    <row r="83" spans="1:26" s="30" customFormat="1" ht="15.75" x14ac:dyDescent="0.25">
      <c r="A83" s="48"/>
      <c r="B83" s="49"/>
      <c r="C83" s="53"/>
      <c r="D83" s="50"/>
      <c r="E83" s="49"/>
      <c r="F83" s="49"/>
      <c r="G83" s="51"/>
      <c r="H83" s="52"/>
      <c r="I83" s="53"/>
      <c r="J83" s="53"/>
      <c r="K83" s="53"/>
      <c r="L83" s="53"/>
      <c r="M83" s="53"/>
      <c r="N83" s="49"/>
      <c r="O83" s="49"/>
      <c r="P83" s="54" t="str">
        <f>IF(Table6[[#This Row],[KTEK/TEK]]="KTEK",5,IF(Table6[[#This Row],[KTEK/TEK]]="TEK",15,""))</f>
        <v/>
      </c>
      <c r="Q83" s="49"/>
      <c r="R83" s="49"/>
      <c r="S83" s="49"/>
      <c r="T83" s="49"/>
      <c r="U83" s="49"/>
      <c r="V83" s="63"/>
      <c r="W83" s="71" t="str">
        <f t="shared" si="1"/>
        <v/>
      </c>
      <c r="X83" s="30" t="str">
        <f>IF(ISBLANK(Table6[[#This Row],[Toimenpiteen luokka ]]),"",_xlfn.CONCAT(SUBSTITUTE(Table6[[#This Row],[Toimenpiteen luokka ]]," ","_"),"_",Y83))</f>
        <v/>
      </c>
      <c r="Y83" s="30" t="str">
        <f>IF(ISBLANK(Table6[[#This Row],[Toimenpiteen luokka ]]),"",VLOOKUP(Table6[[#This Row],[Toimenpiteen luokka ]],'Toimenpiteiden luokittelu'!$C$8:$E$21,3,FALSE))</f>
        <v/>
      </c>
      <c r="Z83" s="30" t="str">
        <f>IF(ISBLANK(Table6[[#This Row],[Tarkempi luokitus]]),"",VLOOKUP(Table6[[#This Row],[Tarkempi luokitus]],'Toimenpiteiden luokittelu'!$C$24:$D$67,2,FALSE))</f>
        <v/>
      </c>
    </row>
    <row r="84" spans="1:26" s="30" customFormat="1" ht="15.75" x14ac:dyDescent="0.25">
      <c r="A84" s="48"/>
      <c r="B84" s="49"/>
      <c r="C84" s="53"/>
      <c r="D84" s="50"/>
      <c r="E84" s="49"/>
      <c r="F84" s="49"/>
      <c r="G84" s="51"/>
      <c r="H84" s="52"/>
      <c r="I84" s="53"/>
      <c r="J84" s="53"/>
      <c r="K84" s="53"/>
      <c r="L84" s="53"/>
      <c r="M84" s="53"/>
      <c r="N84" s="49"/>
      <c r="O84" s="49"/>
      <c r="P84" s="54" t="str">
        <f>IF(Table6[[#This Row],[KTEK/TEK]]="KTEK",5,IF(Table6[[#This Row],[KTEK/TEK]]="TEK",15,""))</f>
        <v/>
      </c>
      <c r="Q84" s="49"/>
      <c r="R84" s="49"/>
      <c r="S84" s="49"/>
      <c r="T84" s="49"/>
      <c r="U84" s="49"/>
      <c r="V84" s="63"/>
      <c r="W84" s="71" t="str">
        <f t="shared" si="1"/>
        <v/>
      </c>
      <c r="X84" s="30" t="str">
        <f>IF(ISBLANK(Table6[[#This Row],[Toimenpiteen luokka ]]),"",_xlfn.CONCAT(SUBSTITUTE(Table6[[#This Row],[Toimenpiteen luokka ]]," ","_"),"_",Y84))</f>
        <v/>
      </c>
      <c r="Y84" s="30" t="str">
        <f>IF(ISBLANK(Table6[[#This Row],[Toimenpiteen luokka ]]),"",VLOOKUP(Table6[[#This Row],[Toimenpiteen luokka ]],'Toimenpiteiden luokittelu'!$C$8:$E$21,3,FALSE))</f>
        <v/>
      </c>
      <c r="Z84" s="30" t="str">
        <f>IF(ISBLANK(Table6[[#This Row],[Tarkempi luokitus]]),"",VLOOKUP(Table6[[#This Row],[Tarkempi luokitus]],'Toimenpiteiden luokittelu'!$C$24:$D$67,2,FALSE))</f>
        <v/>
      </c>
    </row>
    <row r="85" spans="1:26" s="30" customFormat="1" ht="15.75" x14ac:dyDescent="0.25">
      <c r="A85" s="48"/>
      <c r="B85" s="49"/>
      <c r="C85" s="53"/>
      <c r="D85" s="50"/>
      <c r="E85" s="49"/>
      <c r="F85" s="49"/>
      <c r="G85" s="51"/>
      <c r="H85" s="52"/>
      <c r="I85" s="53"/>
      <c r="J85" s="53"/>
      <c r="K85" s="53"/>
      <c r="L85" s="53"/>
      <c r="M85" s="53"/>
      <c r="N85" s="49"/>
      <c r="O85" s="49"/>
      <c r="P85" s="54" t="str">
        <f>IF(Table6[[#This Row],[KTEK/TEK]]="KTEK",5,IF(Table6[[#This Row],[KTEK/TEK]]="TEK",15,""))</f>
        <v/>
      </c>
      <c r="Q85" s="49"/>
      <c r="R85" s="49"/>
      <c r="S85" s="49"/>
      <c r="T85" s="49"/>
      <c r="U85" s="49"/>
      <c r="V85" s="63"/>
      <c r="W85" s="71" t="str">
        <f t="shared" si="1"/>
        <v/>
      </c>
      <c r="X85" s="30" t="str">
        <f>IF(ISBLANK(Table6[[#This Row],[Toimenpiteen luokka ]]),"",_xlfn.CONCAT(SUBSTITUTE(Table6[[#This Row],[Toimenpiteen luokka ]]," ","_"),"_",Y85))</f>
        <v/>
      </c>
      <c r="Y85" s="30" t="str">
        <f>IF(ISBLANK(Table6[[#This Row],[Toimenpiteen luokka ]]),"",VLOOKUP(Table6[[#This Row],[Toimenpiteen luokka ]],'Toimenpiteiden luokittelu'!$C$8:$E$21,3,FALSE))</f>
        <v/>
      </c>
      <c r="Z85" s="30" t="str">
        <f>IF(ISBLANK(Table6[[#This Row],[Tarkempi luokitus]]),"",VLOOKUP(Table6[[#This Row],[Tarkempi luokitus]],'Toimenpiteiden luokittelu'!$C$24:$D$67,2,FALSE))</f>
        <v/>
      </c>
    </row>
    <row r="86" spans="1:26" s="30" customFormat="1" ht="15.75" x14ac:dyDescent="0.25">
      <c r="A86" s="48"/>
      <c r="B86" s="49"/>
      <c r="C86" s="53"/>
      <c r="D86" s="50"/>
      <c r="E86" s="49"/>
      <c r="F86" s="49"/>
      <c r="G86" s="51"/>
      <c r="H86" s="52"/>
      <c r="I86" s="53"/>
      <c r="J86" s="53"/>
      <c r="K86" s="53"/>
      <c r="L86" s="53"/>
      <c r="M86" s="53"/>
      <c r="N86" s="49"/>
      <c r="O86" s="49"/>
      <c r="P86" s="54" t="str">
        <f>IF(Table6[[#This Row],[KTEK/TEK]]="KTEK",5,IF(Table6[[#This Row],[KTEK/TEK]]="TEK",15,""))</f>
        <v/>
      </c>
      <c r="Q86" s="49"/>
      <c r="R86" s="49"/>
      <c r="S86" s="49"/>
      <c r="T86" s="49"/>
      <c r="U86" s="49"/>
      <c r="V86" s="63"/>
      <c r="W86" s="71" t="str">
        <f t="shared" si="1"/>
        <v/>
      </c>
      <c r="X86" s="30" t="str">
        <f>IF(ISBLANK(Table6[[#This Row],[Toimenpiteen luokka ]]),"",_xlfn.CONCAT(SUBSTITUTE(Table6[[#This Row],[Toimenpiteen luokka ]]," ","_"),"_",Y86))</f>
        <v/>
      </c>
      <c r="Y86" s="30" t="str">
        <f>IF(ISBLANK(Table6[[#This Row],[Toimenpiteen luokka ]]),"",VLOOKUP(Table6[[#This Row],[Toimenpiteen luokka ]],'Toimenpiteiden luokittelu'!$C$8:$E$21,3,FALSE))</f>
        <v/>
      </c>
      <c r="Z86" s="30" t="str">
        <f>IF(ISBLANK(Table6[[#This Row],[Tarkempi luokitus]]),"",VLOOKUP(Table6[[#This Row],[Tarkempi luokitus]],'Toimenpiteiden luokittelu'!$C$24:$D$67,2,FALSE))</f>
        <v/>
      </c>
    </row>
    <row r="87" spans="1:26" s="30" customFormat="1" ht="15.75" x14ac:dyDescent="0.25">
      <c r="A87" s="48"/>
      <c r="B87" s="49"/>
      <c r="C87" s="53"/>
      <c r="D87" s="50"/>
      <c r="E87" s="49"/>
      <c r="F87" s="49"/>
      <c r="G87" s="51"/>
      <c r="H87" s="52"/>
      <c r="I87" s="53"/>
      <c r="J87" s="53"/>
      <c r="K87" s="53"/>
      <c r="L87" s="53"/>
      <c r="M87" s="53"/>
      <c r="N87" s="49"/>
      <c r="O87" s="49"/>
      <c r="P87" s="54" t="str">
        <f>IF(Table6[[#This Row],[KTEK/TEK]]="KTEK",5,IF(Table6[[#This Row],[KTEK/TEK]]="TEK",15,""))</f>
        <v/>
      </c>
      <c r="Q87" s="49"/>
      <c r="R87" s="49"/>
      <c r="S87" s="49"/>
      <c r="T87" s="49"/>
      <c r="U87" s="49"/>
      <c r="V87" s="63"/>
      <c r="W87" s="71" t="str">
        <f t="shared" si="1"/>
        <v/>
      </c>
      <c r="X87" s="30" t="str">
        <f>IF(ISBLANK(Table6[[#This Row],[Toimenpiteen luokka ]]),"",_xlfn.CONCAT(SUBSTITUTE(Table6[[#This Row],[Toimenpiteen luokka ]]," ","_"),"_",Y87))</f>
        <v/>
      </c>
      <c r="Y87" s="30" t="str">
        <f>IF(ISBLANK(Table6[[#This Row],[Toimenpiteen luokka ]]),"",VLOOKUP(Table6[[#This Row],[Toimenpiteen luokka ]],'Toimenpiteiden luokittelu'!$C$8:$E$21,3,FALSE))</f>
        <v/>
      </c>
      <c r="Z87" s="30" t="str">
        <f>IF(ISBLANK(Table6[[#This Row],[Tarkempi luokitus]]),"",VLOOKUP(Table6[[#This Row],[Tarkempi luokitus]],'Toimenpiteiden luokittelu'!$C$24:$D$67,2,FALSE))</f>
        <v/>
      </c>
    </row>
    <row r="88" spans="1:26" s="30" customFormat="1" ht="15.75" x14ac:dyDescent="0.25">
      <c r="A88" s="48"/>
      <c r="B88" s="49"/>
      <c r="C88" s="53"/>
      <c r="D88" s="50"/>
      <c r="E88" s="49"/>
      <c r="F88" s="49"/>
      <c r="G88" s="51"/>
      <c r="H88" s="52"/>
      <c r="I88" s="53"/>
      <c r="J88" s="53"/>
      <c r="K88" s="53"/>
      <c r="L88" s="53"/>
      <c r="M88" s="53"/>
      <c r="N88" s="49"/>
      <c r="O88" s="49"/>
      <c r="P88" s="54" t="str">
        <f>IF(Table6[[#This Row],[KTEK/TEK]]="KTEK",5,IF(Table6[[#This Row],[KTEK/TEK]]="TEK",15,""))</f>
        <v/>
      </c>
      <c r="Q88" s="49"/>
      <c r="R88" s="49"/>
      <c r="S88" s="49"/>
      <c r="T88" s="49"/>
      <c r="U88" s="49"/>
      <c r="V88" s="63"/>
      <c r="W88" s="71" t="str">
        <f t="shared" si="1"/>
        <v/>
      </c>
      <c r="X88" s="30" t="str">
        <f>IF(ISBLANK(Table6[[#This Row],[Toimenpiteen luokka ]]),"",_xlfn.CONCAT(SUBSTITUTE(Table6[[#This Row],[Toimenpiteen luokka ]]," ","_"),"_",Y88))</f>
        <v/>
      </c>
      <c r="Y88" s="30" t="str">
        <f>IF(ISBLANK(Table6[[#This Row],[Toimenpiteen luokka ]]),"",VLOOKUP(Table6[[#This Row],[Toimenpiteen luokka ]],'Toimenpiteiden luokittelu'!$C$8:$E$21,3,FALSE))</f>
        <v/>
      </c>
      <c r="Z88" s="30" t="str">
        <f>IF(ISBLANK(Table6[[#This Row],[Tarkempi luokitus]]),"",VLOOKUP(Table6[[#This Row],[Tarkempi luokitus]],'Toimenpiteiden luokittelu'!$C$24:$D$67,2,FALSE))</f>
        <v/>
      </c>
    </row>
    <row r="89" spans="1:26" s="30" customFormat="1" ht="15.75" x14ac:dyDescent="0.25">
      <c r="A89" s="48"/>
      <c r="B89" s="49"/>
      <c r="C89" s="53"/>
      <c r="D89" s="50"/>
      <c r="E89" s="49"/>
      <c r="F89" s="49"/>
      <c r="G89" s="51"/>
      <c r="H89" s="52"/>
      <c r="I89" s="53"/>
      <c r="J89" s="53"/>
      <c r="K89" s="53"/>
      <c r="L89" s="53"/>
      <c r="M89" s="53"/>
      <c r="N89" s="49"/>
      <c r="O89" s="49"/>
      <c r="P89" s="54" t="str">
        <f>IF(Table6[[#This Row],[KTEK/TEK]]="KTEK",5,IF(Table6[[#This Row],[KTEK/TEK]]="TEK",15,""))</f>
        <v/>
      </c>
      <c r="Q89" s="49"/>
      <c r="R89" s="49"/>
      <c r="S89" s="49"/>
      <c r="T89" s="49"/>
      <c r="U89" s="49"/>
      <c r="V89" s="63"/>
      <c r="W89" s="71" t="str">
        <f t="shared" si="1"/>
        <v/>
      </c>
      <c r="X89" s="30" t="str">
        <f>IF(ISBLANK(Table6[[#This Row],[Toimenpiteen luokka ]]),"",_xlfn.CONCAT(SUBSTITUTE(Table6[[#This Row],[Toimenpiteen luokka ]]," ","_"),"_",Y89))</f>
        <v/>
      </c>
      <c r="Y89" s="30" t="str">
        <f>IF(ISBLANK(Table6[[#This Row],[Toimenpiteen luokka ]]),"",VLOOKUP(Table6[[#This Row],[Toimenpiteen luokka ]],'Toimenpiteiden luokittelu'!$C$8:$E$21,3,FALSE))</f>
        <v/>
      </c>
      <c r="Z89" s="30" t="str">
        <f>IF(ISBLANK(Table6[[#This Row],[Tarkempi luokitus]]),"",VLOOKUP(Table6[[#This Row],[Tarkempi luokitus]],'Toimenpiteiden luokittelu'!$C$24:$D$67,2,FALSE))</f>
        <v/>
      </c>
    </row>
    <row r="90" spans="1:26" s="30" customFormat="1" ht="15.75" x14ac:dyDescent="0.25">
      <c r="A90" s="48"/>
      <c r="B90" s="49"/>
      <c r="C90" s="53"/>
      <c r="D90" s="50"/>
      <c r="E90" s="49"/>
      <c r="F90" s="49"/>
      <c r="G90" s="51"/>
      <c r="H90" s="52"/>
      <c r="I90" s="53"/>
      <c r="J90" s="53"/>
      <c r="K90" s="53"/>
      <c r="L90" s="53"/>
      <c r="M90" s="53"/>
      <c r="N90" s="49"/>
      <c r="O90" s="49"/>
      <c r="P90" s="54" t="str">
        <f>IF(Table6[[#This Row],[KTEK/TEK]]="KTEK",5,IF(Table6[[#This Row],[KTEK/TEK]]="TEK",15,""))</f>
        <v/>
      </c>
      <c r="Q90" s="49"/>
      <c r="R90" s="49"/>
      <c r="S90" s="49"/>
      <c r="T90" s="49"/>
      <c r="U90" s="49"/>
      <c r="V90" s="63"/>
      <c r="W90" s="71" t="str">
        <f t="shared" si="1"/>
        <v/>
      </c>
      <c r="X90" s="30" t="str">
        <f>IF(ISBLANK(Table6[[#This Row],[Toimenpiteen luokka ]]),"",_xlfn.CONCAT(SUBSTITUTE(Table6[[#This Row],[Toimenpiteen luokka ]]," ","_"),"_",Y90))</f>
        <v/>
      </c>
      <c r="Y90" s="30" t="str">
        <f>IF(ISBLANK(Table6[[#This Row],[Toimenpiteen luokka ]]),"",VLOOKUP(Table6[[#This Row],[Toimenpiteen luokka ]],'Toimenpiteiden luokittelu'!$C$8:$E$21,3,FALSE))</f>
        <v/>
      </c>
      <c r="Z90" s="30" t="str">
        <f>IF(ISBLANK(Table6[[#This Row],[Tarkempi luokitus]]),"",VLOOKUP(Table6[[#This Row],[Tarkempi luokitus]],'Toimenpiteiden luokittelu'!$C$24:$D$67,2,FALSE))</f>
        <v/>
      </c>
    </row>
    <row r="91" spans="1:26" s="30" customFormat="1" ht="15.75" x14ac:dyDescent="0.25">
      <c r="A91" s="48"/>
      <c r="B91" s="49"/>
      <c r="C91" s="53"/>
      <c r="D91" s="50"/>
      <c r="E91" s="49"/>
      <c r="F91" s="49"/>
      <c r="G91" s="51"/>
      <c r="H91" s="52"/>
      <c r="I91" s="53"/>
      <c r="J91" s="53"/>
      <c r="K91" s="53"/>
      <c r="L91" s="53"/>
      <c r="M91" s="53"/>
      <c r="N91" s="49"/>
      <c r="O91" s="49"/>
      <c r="P91" s="54" t="str">
        <f>IF(Table6[[#This Row],[KTEK/TEK]]="KTEK",5,IF(Table6[[#This Row],[KTEK/TEK]]="TEK",15,""))</f>
        <v/>
      </c>
      <c r="Q91" s="49"/>
      <c r="R91" s="49"/>
      <c r="S91" s="49"/>
      <c r="T91" s="49"/>
      <c r="U91" s="49"/>
      <c r="V91" s="63"/>
      <c r="W91" s="71" t="str">
        <f t="shared" si="1"/>
        <v/>
      </c>
      <c r="X91" s="30" t="str">
        <f>IF(ISBLANK(Table6[[#This Row],[Toimenpiteen luokka ]]),"",_xlfn.CONCAT(SUBSTITUTE(Table6[[#This Row],[Toimenpiteen luokka ]]," ","_"),"_",Y91))</f>
        <v/>
      </c>
      <c r="Y91" s="30" t="str">
        <f>IF(ISBLANK(Table6[[#This Row],[Toimenpiteen luokka ]]),"",VLOOKUP(Table6[[#This Row],[Toimenpiteen luokka ]],'Toimenpiteiden luokittelu'!$C$8:$E$21,3,FALSE))</f>
        <v/>
      </c>
      <c r="Z91" s="30" t="str">
        <f>IF(ISBLANK(Table6[[#This Row],[Tarkempi luokitus]]),"",VLOOKUP(Table6[[#This Row],[Tarkempi luokitus]],'Toimenpiteiden luokittelu'!$C$24:$D$67,2,FALSE))</f>
        <v/>
      </c>
    </row>
    <row r="92" spans="1:26" s="30" customFormat="1" ht="15.75" x14ac:dyDescent="0.25">
      <c r="A92" s="48"/>
      <c r="B92" s="49"/>
      <c r="C92" s="53"/>
      <c r="D92" s="50"/>
      <c r="E92" s="49"/>
      <c r="F92" s="49"/>
      <c r="G92" s="51"/>
      <c r="H92" s="52"/>
      <c r="I92" s="53"/>
      <c r="J92" s="53"/>
      <c r="K92" s="53"/>
      <c r="L92" s="53"/>
      <c r="M92" s="53"/>
      <c r="N92" s="49"/>
      <c r="O92" s="49"/>
      <c r="P92" s="54" t="str">
        <f>IF(Table6[[#This Row],[KTEK/TEK]]="KTEK",5,IF(Table6[[#This Row],[KTEK/TEK]]="TEK",15,""))</f>
        <v/>
      </c>
      <c r="Q92" s="49"/>
      <c r="R92" s="49"/>
      <c r="S92" s="49"/>
      <c r="T92" s="49"/>
      <c r="U92" s="49"/>
      <c r="V92" s="63"/>
      <c r="W92" s="71" t="str">
        <f t="shared" si="1"/>
        <v/>
      </c>
      <c r="X92" s="30" t="str">
        <f>IF(ISBLANK(Table6[[#This Row],[Toimenpiteen luokka ]]),"",_xlfn.CONCAT(SUBSTITUTE(Table6[[#This Row],[Toimenpiteen luokka ]]," ","_"),"_",Y92))</f>
        <v/>
      </c>
      <c r="Y92" s="30" t="str">
        <f>IF(ISBLANK(Table6[[#This Row],[Toimenpiteen luokka ]]),"",VLOOKUP(Table6[[#This Row],[Toimenpiteen luokka ]],'Toimenpiteiden luokittelu'!$C$8:$E$21,3,FALSE))</f>
        <v/>
      </c>
      <c r="Z92" s="30" t="str">
        <f>IF(ISBLANK(Table6[[#This Row],[Tarkempi luokitus]]),"",VLOOKUP(Table6[[#This Row],[Tarkempi luokitus]],'Toimenpiteiden luokittelu'!$C$24:$D$67,2,FALSE))</f>
        <v/>
      </c>
    </row>
    <row r="93" spans="1:26" s="30" customFormat="1" ht="15.75" x14ac:dyDescent="0.25">
      <c r="A93" s="48"/>
      <c r="B93" s="49"/>
      <c r="C93" s="53"/>
      <c r="D93" s="50"/>
      <c r="E93" s="49"/>
      <c r="F93" s="49"/>
      <c r="G93" s="51"/>
      <c r="H93" s="52"/>
      <c r="I93" s="53"/>
      <c r="J93" s="53"/>
      <c r="K93" s="53"/>
      <c r="L93" s="53"/>
      <c r="M93" s="53"/>
      <c r="N93" s="49"/>
      <c r="O93" s="49"/>
      <c r="P93" s="54" t="str">
        <f>IF(Table6[[#This Row],[KTEK/TEK]]="KTEK",5,IF(Table6[[#This Row],[KTEK/TEK]]="TEK",15,""))</f>
        <v/>
      </c>
      <c r="Q93" s="49"/>
      <c r="R93" s="49"/>
      <c r="S93" s="49"/>
      <c r="T93" s="49"/>
      <c r="U93" s="49"/>
      <c r="V93" s="63"/>
      <c r="W93" s="71" t="str">
        <f t="shared" si="1"/>
        <v/>
      </c>
      <c r="X93" s="30" t="str">
        <f>IF(ISBLANK(Table6[[#This Row],[Toimenpiteen luokka ]]),"",_xlfn.CONCAT(SUBSTITUTE(Table6[[#This Row],[Toimenpiteen luokka ]]," ","_"),"_",Y93))</f>
        <v/>
      </c>
      <c r="Y93" s="30" t="str">
        <f>IF(ISBLANK(Table6[[#This Row],[Toimenpiteen luokka ]]),"",VLOOKUP(Table6[[#This Row],[Toimenpiteen luokka ]],'Toimenpiteiden luokittelu'!$C$8:$E$21,3,FALSE))</f>
        <v/>
      </c>
      <c r="Z93" s="30" t="str">
        <f>IF(ISBLANK(Table6[[#This Row],[Tarkempi luokitus]]),"",VLOOKUP(Table6[[#This Row],[Tarkempi luokitus]],'Toimenpiteiden luokittelu'!$C$24:$D$67,2,FALSE))</f>
        <v/>
      </c>
    </row>
    <row r="94" spans="1:26" s="30" customFormat="1" ht="15.75" x14ac:dyDescent="0.25">
      <c r="A94" s="48"/>
      <c r="B94" s="49"/>
      <c r="C94" s="53"/>
      <c r="D94" s="50"/>
      <c r="E94" s="49"/>
      <c r="F94" s="49"/>
      <c r="G94" s="51"/>
      <c r="H94" s="52"/>
      <c r="I94" s="53"/>
      <c r="J94" s="53"/>
      <c r="K94" s="53"/>
      <c r="L94" s="53"/>
      <c r="M94" s="53"/>
      <c r="N94" s="49"/>
      <c r="O94" s="49"/>
      <c r="P94" s="54" t="str">
        <f>IF(Table6[[#This Row],[KTEK/TEK]]="KTEK",5,IF(Table6[[#This Row],[KTEK/TEK]]="TEK",15,""))</f>
        <v/>
      </c>
      <c r="Q94" s="49"/>
      <c r="R94" s="49"/>
      <c r="S94" s="49"/>
      <c r="T94" s="49"/>
      <c r="U94" s="49"/>
      <c r="V94" s="63"/>
      <c r="W94" s="71" t="str">
        <f t="shared" si="1"/>
        <v/>
      </c>
      <c r="X94" s="30" t="str">
        <f>IF(ISBLANK(Table6[[#This Row],[Toimenpiteen luokka ]]),"",_xlfn.CONCAT(SUBSTITUTE(Table6[[#This Row],[Toimenpiteen luokka ]]," ","_"),"_",Y94))</f>
        <v/>
      </c>
      <c r="Y94" s="30" t="str">
        <f>IF(ISBLANK(Table6[[#This Row],[Toimenpiteen luokka ]]),"",VLOOKUP(Table6[[#This Row],[Toimenpiteen luokka ]],'Toimenpiteiden luokittelu'!$C$8:$E$21,3,FALSE))</f>
        <v/>
      </c>
      <c r="Z94" s="30" t="str">
        <f>IF(ISBLANK(Table6[[#This Row],[Tarkempi luokitus]]),"",VLOOKUP(Table6[[#This Row],[Tarkempi luokitus]],'Toimenpiteiden luokittelu'!$C$24:$D$67,2,FALSE))</f>
        <v/>
      </c>
    </row>
    <row r="95" spans="1:26" s="30" customFormat="1" ht="15.75" x14ac:dyDescent="0.25">
      <c r="A95" s="48"/>
      <c r="B95" s="49"/>
      <c r="C95" s="53"/>
      <c r="D95" s="50"/>
      <c r="E95" s="49"/>
      <c r="F95" s="49"/>
      <c r="G95" s="51"/>
      <c r="H95" s="52"/>
      <c r="I95" s="53"/>
      <c r="J95" s="53"/>
      <c r="K95" s="53"/>
      <c r="L95" s="53"/>
      <c r="M95" s="53"/>
      <c r="N95" s="49"/>
      <c r="O95" s="49"/>
      <c r="P95" s="54" t="str">
        <f>IF(Table6[[#This Row],[KTEK/TEK]]="KTEK",5,IF(Table6[[#This Row],[KTEK/TEK]]="TEK",15,""))</f>
        <v/>
      </c>
      <c r="Q95" s="49"/>
      <c r="R95" s="49"/>
      <c r="S95" s="49"/>
      <c r="T95" s="49"/>
      <c r="U95" s="49"/>
      <c r="V95" s="63"/>
      <c r="W95" s="71" t="str">
        <f t="shared" si="1"/>
        <v/>
      </c>
      <c r="X95" s="30" t="str">
        <f>IF(ISBLANK(Table6[[#This Row],[Toimenpiteen luokka ]]),"",_xlfn.CONCAT(SUBSTITUTE(Table6[[#This Row],[Toimenpiteen luokka ]]," ","_"),"_",Y95))</f>
        <v/>
      </c>
      <c r="Y95" s="30" t="str">
        <f>IF(ISBLANK(Table6[[#This Row],[Toimenpiteen luokka ]]),"",VLOOKUP(Table6[[#This Row],[Toimenpiteen luokka ]],'Toimenpiteiden luokittelu'!$C$8:$E$21,3,FALSE))</f>
        <v/>
      </c>
      <c r="Z95" s="30" t="str">
        <f>IF(ISBLANK(Table6[[#This Row],[Tarkempi luokitus]]),"",VLOOKUP(Table6[[#This Row],[Tarkempi luokitus]],'Toimenpiteiden luokittelu'!$C$24:$D$67,2,FALSE))</f>
        <v/>
      </c>
    </row>
    <row r="96" spans="1:26" s="30" customFormat="1" ht="15.75" x14ac:dyDescent="0.25">
      <c r="A96" s="48"/>
      <c r="B96" s="49"/>
      <c r="C96" s="53"/>
      <c r="D96" s="50"/>
      <c r="E96" s="49"/>
      <c r="F96" s="49"/>
      <c r="G96" s="51"/>
      <c r="H96" s="52"/>
      <c r="I96" s="53"/>
      <c r="J96" s="53"/>
      <c r="K96" s="53"/>
      <c r="L96" s="53"/>
      <c r="M96" s="53"/>
      <c r="N96" s="49"/>
      <c r="O96" s="49"/>
      <c r="P96" s="54" t="str">
        <f>IF(Table6[[#This Row],[KTEK/TEK]]="KTEK",5,IF(Table6[[#This Row],[KTEK/TEK]]="TEK",15,""))</f>
        <v/>
      </c>
      <c r="Q96" s="49"/>
      <c r="R96" s="49"/>
      <c r="S96" s="49"/>
      <c r="T96" s="49"/>
      <c r="U96" s="49"/>
      <c r="V96" s="63"/>
      <c r="W96" s="71" t="str">
        <f t="shared" si="1"/>
        <v/>
      </c>
      <c r="X96" s="30" t="str">
        <f>IF(ISBLANK(Table6[[#This Row],[Toimenpiteen luokka ]]),"",_xlfn.CONCAT(SUBSTITUTE(Table6[[#This Row],[Toimenpiteen luokka ]]," ","_"),"_",Y96))</f>
        <v/>
      </c>
      <c r="Y96" s="30" t="str">
        <f>IF(ISBLANK(Table6[[#This Row],[Toimenpiteen luokka ]]),"",VLOOKUP(Table6[[#This Row],[Toimenpiteen luokka ]],'Toimenpiteiden luokittelu'!$C$8:$E$21,3,FALSE))</f>
        <v/>
      </c>
      <c r="Z96" s="30" t="str">
        <f>IF(ISBLANK(Table6[[#This Row],[Tarkempi luokitus]]),"",VLOOKUP(Table6[[#This Row],[Tarkempi luokitus]],'Toimenpiteiden luokittelu'!$C$24:$D$67,2,FALSE))</f>
        <v/>
      </c>
    </row>
    <row r="97" spans="1:27" s="30" customFormat="1" ht="15.75" x14ac:dyDescent="0.25">
      <c r="A97" s="48"/>
      <c r="B97" s="49"/>
      <c r="C97" s="53"/>
      <c r="D97" s="50"/>
      <c r="E97" s="49"/>
      <c r="F97" s="49"/>
      <c r="G97" s="51"/>
      <c r="H97" s="52"/>
      <c r="I97" s="53"/>
      <c r="J97" s="53"/>
      <c r="K97" s="53"/>
      <c r="L97" s="53"/>
      <c r="M97" s="53"/>
      <c r="N97" s="49"/>
      <c r="O97" s="49"/>
      <c r="P97" s="54" t="str">
        <f>IF(Table6[[#This Row],[KTEK/TEK]]="KTEK",5,IF(Table6[[#This Row],[KTEK/TEK]]="TEK",15,""))</f>
        <v/>
      </c>
      <c r="Q97" s="49"/>
      <c r="R97" s="49"/>
      <c r="S97" s="49"/>
      <c r="T97" s="49"/>
      <c r="U97" s="49"/>
      <c r="V97" s="63"/>
      <c r="W97" s="71" t="str">
        <f t="shared" si="1"/>
        <v/>
      </c>
      <c r="X97" s="30" t="str">
        <f>IF(ISBLANK(Table6[[#This Row],[Toimenpiteen luokka ]]),"",_xlfn.CONCAT(SUBSTITUTE(Table6[[#This Row],[Toimenpiteen luokka ]]," ","_"),"_",Y97))</f>
        <v/>
      </c>
      <c r="Y97" s="30" t="str">
        <f>IF(ISBLANK(Table6[[#This Row],[Toimenpiteen luokka ]]),"",VLOOKUP(Table6[[#This Row],[Toimenpiteen luokka ]],'Toimenpiteiden luokittelu'!$C$8:$E$21,3,FALSE))</f>
        <v/>
      </c>
      <c r="Z97" s="30" t="str">
        <f>IF(ISBLANK(Table6[[#This Row],[Tarkempi luokitus]]),"",VLOOKUP(Table6[[#This Row],[Tarkempi luokitus]],'Toimenpiteiden luokittelu'!$C$24:$D$67,2,FALSE))</f>
        <v/>
      </c>
    </row>
    <row r="98" spans="1:27" s="30" customFormat="1" ht="15.75" x14ac:dyDescent="0.25">
      <c r="A98" s="48"/>
      <c r="B98" s="49"/>
      <c r="C98" s="53"/>
      <c r="D98" s="50"/>
      <c r="E98" s="49"/>
      <c r="F98" s="49"/>
      <c r="G98" s="51"/>
      <c r="H98" s="52"/>
      <c r="I98" s="53"/>
      <c r="J98" s="53"/>
      <c r="K98" s="53"/>
      <c r="L98" s="53"/>
      <c r="M98" s="53"/>
      <c r="N98" s="49"/>
      <c r="O98" s="49"/>
      <c r="P98" s="54" t="str">
        <f>IF(Table6[[#This Row],[KTEK/TEK]]="KTEK",5,IF(Table6[[#This Row],[KTEK/TEK]]="TEK",15,""))</f>
        <v/>
      </c>
      <c r="Q98" s="49"/>
      <c r="R98" s="49"/>
      <c r="S98" s="49"/>
      <c r="T98" s="49"/>
      <c r="U98" s="49"/>
      <c r="V98" s="63"/>
      <c r="W98" s="71" t="str">
        <f t="shared" si="1"/>
        <v/>
      </c>
      <c r="X98" s="30" t="str">
        <f>IF(ISBLANK(Table6[[#This Row],[Toimenpiteen luokka ]]),"",_xlfn.CONCAT(SUBSTITUTE(Table6[[#This Row],[Toimenpiteen luokka ]]," ","_"),"_",Y98))</f>
        <v/>
      </c>
      <c r="Y98" s="30" t="str">
        <f>IF(ISBLANK(Table6[[#This Row],[Toimenpiteen luokka ]]),"",VLOOKUP(Table6[[#This Row],[Toimenpiteen luokka ]],'Toimenpiteiden luokittelu'!$C$8:$E$21,3,FALSE))</f>
        <v/>
      </c>
      <c r="Z98" s="30" t="str">
        <f>IF(ISBLANK(Table6[[#This Row],[Tarkempi luokitus]]),"",VLOOKUP(Table6[[#This Row],[Tarkempi luokitus]],'Toimenpiteiden luokittelu'!$C$24:$D$67,2,FALSE))</f>
        <v/>
      </c>
    </row>
    <row r="99" spans="1:27" s="30" customFormat="1" ht="15.75" x14ac:dyDescent="0.25">
      <c r="A99" s="48"/>
      <c r="B99" s="49"/>
      <c r="C99" s="53"/>
      <c r="D99" s="50"/>
      <c r="E99" s="49"/>
      <c r="F99" s="49"/>
      <c r="G99" s="51"/>
      <c r="H99" s="52"/>
      <c r="I99" s="53"/>
      <c r="J99" s="53"/>
      <c r="K99" s="53"/>
      <c r="L99" s="53"/>
      <c r="M99" s="53"/>
      <c r="N99" s="49"/>
      <c r="O99" s="49"/>
      <c r="P99" s="54" t="str">
        <f>IF(Table6[[#This Row],[KTEK/TEK]]="KTEK",5,IF(Table6[[#This Row],[KTEK/TEK]]="TEK",15,""))</f>
        <v/>
      </c>
      <c r="Q99" s="49"/>
      <c r="R99" s="49"/>
      <c r="S99" s="49"/>
      <c r="T99" s="49"/>
      <c r="U99" s="49"/>
      <c r="V99" s="63"/>
      <c r="W99" s="71" t="str">
        <f t="shared" si="1"/>
        <v/>
      </c>
      <c r="X99" s="30" t="str">
        <f>IF(ISBLANK(Table6[[#This Row],[Toimenpiteen luokka ]]),"",_xlfn.CONCAT(SUBSTITUTE(Table6[[#This Row],[Toimenpiteen luokka ]]," ","_"),"_",Y99))</f>
        <v/>
      </c>
      <c r="Y99" s="30" t="str">
        <f>IF(ISBLANK(Table6[[#This Row],[Toimenpiteen luokka ]]),"",VLOOKUP(Table6[[#This Row],[Toimenpiteen luokka ]],'Toimenpiteiden luokittelu'!$C$8:$E$21,3,FALSE))</f>
        <v/>
      </c>
      <c r="Z99" s="30" t="str">
        <f>IF(ISBLANK(Table6[[#This Row],[Tarkempi luokitus]]),"",VLOOKUP(Table6[[#This Row],[Tarkempi luokitus]],'Toimenpiteiden luokittelu'!$C$24:$D$67,2,FALSE))</f>
        <v/>
      </c>
    </row>
    <row r="100" spans="1:27" s="30" customFormat="1" ht="15.75" x14ac:dyDescent="0.25">
      <c r="A100" s="48"/>
      <c r="B100" s="49"/>
      <c r="C100" s="53"/>
      <c r="D100" s="50"/>
      <c r="E100" s="49"/>
      <c r="F100" s="49"/>
      <c r="G100" s="51"/>
      <c r="H100" s="52"/>
      <c r="I100" s="53"/>
      <c r="J100" s="53"/>
      <c r="K100" s="53"/>
      <c r="L100" s="53"/>
      <c r="M100" s="53"/>
      <c r="N100" s="49"/>
      <c r="O100" s="49"/>
      <c r="P100" s="54" t="str">
        <f>IF(Table6[[#This Row],[KTEK/TEK]]="KTEK",5,IF(Table6[[#This Row],[KTEK/TEK]]="TEK",15,""))</f>
        <v/>
      </c>
      <c r="Q100" s="49"/>
      <c r="R100" s="49"/>
      <c r="S100" s="49"/>
      <c r="T100" s="49"/>
      <c r="U100" s="49"/>
      <c r="V100" s="63"/>
      <c r="W100" s="71" t="str">
        <f t="shared" si="1"/>
        <v/>
      </c>
      <c r="X100" s="30" t="str">
        <f>IF(ISBLANK(Table6[[#This Row],[Toimenpiteen luokka ]]),"",_xlfn.CONCAT(SUBSTITUTE(Table6[[#This Row],[Toimenpiteen luokka ]]," ","_"),"_",Y100))</f>
        <v/>
      </c>
      <c r="Y100" s="30" t="str">
        <f>IF(ISBLANK(Table6[[#This Row],[Toimenpiteen luokka ]]),"",VLOOKUP(Table6[[#This Row],[Toimenpiteen luokka ]],'Toimenpiteiden luokittelu'!$C$8:$E$21,3,FALSE))</f>
        <v/>
      </c>
      <c r="Z100" s="30" t="str">
        <f>IF(ISBLANK(Table6[[#This Row],[Tarkempi luokitus]]),"",VLOOKUP(Table6[[#This Row],[Tarkempi luokitus]],'Toimenpiteiden luokittelu'!$C$24:$D$67,2,FALSE))</f>
        <v/>
      </c>
    </row>
    <row r="101" spans="1:27" s="30" customFormat="1" ht="15.75" x14ac:dyDescent="0.25">
      <c r="A101" s="55"/>
      <c r="B101" s="56"/>
      <c r="C101" s="60"/>
      <c r="D101" s="57"/>
      <c r="E101" s="56"/>
      <c r="F101" s="56"/>
      <c r="G101" s="58"/>
      <c r="H101" s="59"/>
      <c r="I101" s="60"/>
      <c r="J101" s="60"/>
      <c r="K101" s="60"/>
      <c r="L101" s="60"/>
      <c r="M101" s="60"/>
      <c r="N101" s="56"/>
      <c r="O101" s="56"/>
      <c r="P101" s="61" t="str">
        <f>IF(Table6[[#This Row],[KTEK/TEK]]="KTEK",5,IF(Table6[[#This Row],[KTEK/TEK]]="TEK",15,""))</f>
        <v/>
      </c>
      <c r="Q101" s="56"/>
      <c r="R101" s="56"/>
      <c r="S101" s="56"/>
      <c r="T101" s="56"/>
      <c r="U101" s="56"/>
      <c r="V101" s="64"/>
      <c r="W101" s="71" t="str">
        <f t="shared" si="1"/>
        <v/>
      </c>
      <c r="X101" s="30" t="str">
        <f>IF(ISBLANK(Table6[[#This Row],[Toimenpiteen luokka ]]),"",_xlfn.CONCAT(SUBSTITUTE(Table6[[#This Row],[Toimenpiteen luokka ]]," ","_"),"_",Y101))</f>
        <v/>
      </c>
      <c r="Y101" s="30" t="str">
        <f>IF(ISBLANK(Table6[[#This Row],[Toimenpiteen luokka ]]),"",VLOOKUP(Table6[[#This Row],[Toimenpiteen luokka ]],'Toimenpiteiden luokittelu'!$C$8:$E$21,3,FALSE))</f>
        <v/>
      </c>
      <c r="Z101" s="30" t="str">
        <f>IF(ISBLANK(Table6[[#This Row],[Tarkempi luokitus]]),"",VLOOKUP(Table6[[#This Row],[Tarkempi luokitus]],'Toimenpiteiden luokittelu'!$C$24:$D$67,2,FALSE))</f>
        <v/>
      </c>
    </row>
    <row r="102" spans="1:27" ht="15.75" x14ac:dyDescent="0.25">
      <c r="A102" s="48"/>
      <c r="B102" s="49"/>
      <c r="C102" s="53"/>
      <c r="D102" s="50"/>
      <c r="E102" s="49"/>
      <c r="F102" s="49"/>
      <c r="G102" s="51"/>
      <c r="H102" s="52"/>
      <c r="I102" s="53"/>
      <c r="J102" s="53"/>
      <c r="K102" s="53"/>
      <c r="L102" s="53"/>
      <c r="M102" s="53"/>
      <c r="N102" s="49"/>
      <c r="O102" s="49"/>
      <c r="P102" s="54" t="str">
        <f>IF(Table6[[#This Row],[KTEK/TEK]]="KTEK",5,IF(Table6[[#This Row],[KTEK/TEK]]="TEK",15,""))</f>
        <v/>
      </c>
      <c r="Q102" s="49"/>
      <c r="R102" s="49"/>
      <c r="S102" s="49"/>
      <c r="T102" s="49"/>
      <c r="U102" s="49"/>
      <c r="V102" s="63"/>
      <c r="W102" s="71" t="str">
        <f t="shared" si="1"/>
        <v/>
      </c>
      <c r="X102" s="30" t="str">
        <f>IF(ISBLANK(Table6[[#This Row],[Toimenpiteen luokka ]]),"",_xlfn.CONCAT(SUBSTITUTE(Table6[[#This Row],[Toimenpiteen luokka ]]," ","_"),"_",Y102))</f>
        <v/>
      </c>
      <c r="Y102" s="30" t="str">
        <f>IF(ISBLANK(Table6[[#This Row],[Toimenpiteen luokka ]]),"",VLOOKUP(Table6[[#This Row],[Toimenpiteen luokka ]],'Toimenpiteiden luokittelu'!$C$8:$E$21,3,FALSE))</f>
        <v/>
      </c>
      <c r="Z102" s="30" t="str">
        <f>IF(ISBLANK(Table6[[#This Row],[Tarkempi luokitus]]),"",VLOOKUP(Table6[[#This Row],[Tarkempi luokitus]],'Toimenpiteiden luokittelu'!$C$24:$D$67,2,FALSE))</f>
        <v/>
      </c>
    </row>
    <row r="103" spans="1:27" ht="15.75" x14ac:dyDescent="0.25">
      <c r="A103" s="48"/>
      <c r="B103" s="49"/>
      <c r="C103" s="53"/>
      <c r="D103" s="50"/>
      <c r="E103" s="49"/>
      <c r="F103" s="49"/>
      <c r="G103" s="51"/>
      <c r="H103" s="52"/>
      <c r="I103" s="53"/>
      <c r="J103" s="53"/>
      <c r="K103" s="53"/>
      <c r="L103" s="53"/>
      <c r="M103" s="53"/>
      <c r="N103" s="49"/>
      <c r="O103" s="49"/>
      <c r="P103" s="54" t="str">
        <f>IF(Table6[[#This Row],[KTEK/TEK]]="KTEK",5,IF(Table6[[#This Row],[KTEK/TEK]]="TEK",15,""))</f>
        <v/>
      </c>
      <c r="Q103" s="49"/>
      <c r="R103" s="49"/>
      <c r="S103" s="49"/>
      <c r="T103" s="49"/>
      <c r="U103" s="49"/>
      <c r="V103" s="63"/>
      <c r="W103" s="71" t="str">
        <f t="shared" si="1"/>
        <v/>
      </c>
      <c r="X103" s="30" t="str">
        <f>IF(ISBLANK(Table6[[#This Row],[Toimenpiteen luokka ]]),"",_xlfn.CONCAT(SUBSTITUTE(Table6[[#This Row],[Toimenpiteen luokka ]]," ","_"),"_",Y103))</f>
        <v/>
      </c>
      <c r="Y103" s="30" t="str">
        <f>IF(ISBLANK(Table6[[#This Row],[Toimenpiteen luokka ]]),"",VLOOKUP(Table6[[#This Row],[Toimenpiteen luokka ]],'Toimenpiteiden luokittelu'!$C$8:$E$21,3,FALSE))</f>
        <v/>
      </c>
      <c r="Z103" s="30" t="str">
        <f>IF(ISBLANK(Table6[[#This Row],[Tarkempi luokitus]]),"",VLOOKUP(Table6[[#This Row],[Tarkempi luokitus]],'Toimenpiteiden luokittelu'!$C$24:$D$67,2,FALSE))</f>
        <v/>
      </c>
    </row>
    <row r="104" spans="1:27" ht="15.75" x14ac:dyDescent="0.25">
      <c r="A104" s="48"/>
      <c r="B104" s="49"/>
      <c r="C104" s="53"/>
      <c r="D104" s="50"/>
      <c r="E104" s="49"/>
      <c r="F104" s="49"/>
      <c r="G104" s="51"/>
      <c r="H104" s="52"/>
      <c r="I104" s="53"/>
      <c r="J104" s="53"/>
      <c r="K104" s="53"/>
      <c r="L104" s="53"/>
      <c r="M104" s="53"/>
      <c r="N104" s="49"/>
      <c r="O104" s="49"/>
      <c r="P104" s="54" t="str">
        <f>IF(Table6[[#This Row],[KTEK/TEK]]="KTEK",5,IF(Table6[[#This Row],[KTEK/TEK]]="TEK",15,""))</f>
        <v/>
      </c>
      <c r="Q104" s="49"/>
      <c r="R104" s="49"/>
      <c r="S104" s="49"/>
      <c r="T104" s="49"/>
      <c r="U104" s="49"/>
      <c r="V104" s="63"/>
      <c r="W104" s="71" t="str">
        <f t="shared" si="1"/>
        <v/>
      </c>
      <c r="X104" s="30" t="str">
        <f>IF(ISBLANK(Table6[[#This Row],[Toimenpiteen luokka ]]),"",_xlfn.CONCAT(SUBSTITUTE(Table6[[#This Row],[Toimenpiteen luokka ]]," ","_"),"_",Y104))</f>
        <v/>
      </c>
      <c r="Y104" s="30" t="str">
        <f>IF(ISBLANK(Table6[[#This Row],[Toimenpiteen luokka ]]),"",VLOOKUP(Table6[[#This Row],[Toimenpiteen luokka ]],'Toimenpiteiden luokittelu'!$C$8:$E$21,3,FALSE))</f>
        <v/>
      </c>
      <c r="Z104" s="30" t="str">
        <f>IF(ISBLANK(Table6[[#This Row],[Tarkempi luokitus]]),"",VLOOKUP(Table6[[#This Row],[Tarkempi luokitus]],'Toimenpiteiden luokittelu'!$C$24:$D$67,2,FALSE))</f>
        <v/>
      </c>
    </row>
    <row r="105" spans="1:27" ht="15.75" x14ac:dyDescent="0.25">
      <c r="A105" s="48"/>
      <c r="B105" s="49"/>
      <c r="C105" s="53"/>
      <c r="D105" s="50"/>
      <c r="E105" s="49"/>
      <c r="F105" s="49"/>
      <c r="G105" s="51"/>
      <c r="H105" s="52"/>
      <c r="I105" s="53"/>
      <c r="J105" s="53"/>
      <c r="K105" s="53"/>
      <c r="L105" s="53"/>
      <c r="M105" s="53"/>
      <c r="N105" s="49"/>
      <c r="O105" s="49"/>
      <c r="P105" s="54" t="str">
        <f>IF(Table6[[#This Row],[KTEK/TEK]]="KTEK",5,IF(Table6[[#This Row],[KTEK/TEK]]="TEK",15,""))</f>
        <v/>
      </c>
      <c r="Q105" s="49"/>
      <c r="R105" s="49"/>
      <c r="S105" s="49"/>
      <c r="T105" s="49"/>
      <c r="U105" s="49"/>
      <c r="V105" s="63"/>
      <c r="W105" s="71" t="str">
        <f t="shared" si="1"/>
        <v/>
      </c>
      <c r="X105" s="30" t="str">
        <f>IF(ISBLANK(Table6[[#This Row],[Toimenpiteen luokka ]]),"",_xlfn.CONCAT(SUBSTITUTE(Table6[[#This Row],[Toimenpiteen luokka ]]," ","_"),"_",Y105))</f>
        <v/>
      </c>
      <c r="Y105" s="30" t="str">
        <f>IF(ISBLANK(Table6[[#This Row],[Toimenpiteen luokka ]]),"",VLOOKUP(Table6[[#This Row],[Toimenpiteen luokka ]],'Toimenpiteiden luokittelu'!$C$8:$E$21,3,FALSE))</f>
        <v/>
      </c>
      <c r="Z105" s="30" t="str">
        <f>IF(ISBLANK(Table6[[#This Row],[Tarkempi luokitus]]),"",VLOOKUP(Table6[[#This Row],[Tarkempi luokitus]],'Toimenpiteiden luokittelu'!$C$24:$D$67,2,FALSE))</f>
        <v/>
      </c>
    </row>
    <row r="106" spans="1:27" ht="15.75" x14ac:dyDescent="0.25">
      <c r="A106" s="48"/>
      <c r="B106" s="49"/>
      <c r="C106" s="53"/>
      <c r="D106" s="50"/>
      <c r="E106" s="49"/>
      <c r="F106" s="49"/>
      <c r="G106" s="51"/>
      <c r="H106" s="52"/>
      <c r="I106" s="53"/>
      <c r="J106" s="53"/>
      <c r="K106" s="53"/>
      <c r="L106" s="53"/>
      <c r="M106" s="53"/>
      <c r="N106" s="49"/>
      <c r="O106" s="49"/>
      <c r="P106" s="54" t="str">
        <f>IF(Table6[[#This Row],[KTEK/TEK]]="KTEK",5,IF(Table6[[#This Row],[KTEK/TEK]]="TEK",15,""))</f>
        <v/>
      </c>
      <c r="Q106" s="49"/>
      <c r="R106" s="49"/>
      <c r="S106" s="49"/>
      <c r="T106" s="49"/>
      <c r="U106" s="49"/>
      <c r="V106" s="63"/>
      <c r="W106" s="71" t="str">
        <f t="shared" si="1"/>
        <v/>
      </c>
      <c r="X106" s="30" t="str">
        <f>IF(ISBLANK(Table6[[#This Row],[Toimenpiteen luokka ]]),"",_xlfn.CONCAT(SUBSTITUTE(Table6[[#This Row],[Toimenpiteen luokka ]]," ","_"),"_",Y106))</f>
        <v/>
      </c>
      <c r="Y106" s="30" t="str">
        <f>IF(ISBLANK(Table6[[#This Row],[Toimenpiteen luokka ]]),"",VLOOKUP(Table6[[#This Row],[Toimenpiteen luokka ]],'Toimenpiteiden luokittelu'!$C$8:$E$21,3,FALSE))</f>
        <v/>
      </c>
      <c r="Z106" s="30" t="str">
        <f>IF(ISBLANK(Table6[[#This Row],[Tarkempi luokitus]]),"",VLOOKUP(Table6[[#This Row],[Tarkempi luokitus]],'Toimenpiteiden luokittelu'!$C$24:$D$67,2,FALSE))</f>
        <v/>
      </c>
    </row>
    <row r="107" spans="1:27" ht="15.75" x14ac:dyDescent="0.25">
      <c r="A107" s="48"/>
      <c r="B107" s="49"/>
      <c r="C107" s="53"/>
      <c r="D107" s="50"/>
      <c r="E107" s="49"/>
      <c r="F107" s="49"/>
      <c r="G107" s="51"/>
      <c r="H107" s="52"/>
      <c r="I107" s="53"/>
      <c r="J107" s="53"/>
      <c r="K107" s="53"/>
      <c r="L107" s="53"/>
      <c r="M107" s="53"/>
      <c r="N107" s="49"/>
      <c r="O107" s="49"/>
      <c r="P107" s="54" t="str">
        <f>IF(Table6[[#This Row],[KTEK/TEK]]="KTEK",5,IF(Table6[[#This Row],[KTEK/TEK]]="TEK",15,""))</f>
        <v/>
      </c>
      <c r="Q107" s="49"/>
      <c r="R107" s="49"/>
      <c r="S107" s="49"/>
      <c r="T107" s="49"/>
      <c r="U107" s="49"/>
      <c r="V107" s="63"/>
      <c r="W107" s="71" t="str">
        <f t="shared" si="1"/>
        <v/>
      </c>
      <c r="X107" s="30" t="str">
        <f>IF(ISBLANK(Table6[[#This Row],[Toimenpiteen luokka ]]),"",_xlfn.CONCAT(SUBSTITUTE(Table6[[#This Row],[Toimenpiteen luokka ]]," ","_"),"_",Y107))</f>
        <v/>
      </c>
      <c r="Y107" s="30" t="str">
        <f>IF(ISBLANK(Table6[[#This Row],[Toimenpiteen luokka ]]),"",VLOOKUP(Table6[[#This Row],[Toimenpiteen luokka ]],'Toimenpiteiden luokittelu'!$C$8:$E$21,3,FALSE))</f>
        <v/>
      </c>
      <c r="Z107" s="30" t="str">
        <f>IF(ISBLANK(Table6[[#This Row],[Tarkempi luokitus]]),"",VLOOKUP(Table6[[#This Row],[Tarkempi luokitus]],'Toimenpiteiden luokittelu'!$C$24:$D$67,2,FALSE))</f>
        <v/>
      </c>
    </row>
    <row r="108" spans="1:27" ht="15.75" x14ac:dyDescent="0.25">
      <c r="A108" s="48"/>
      <c r="B108" s="49"/>
      <c r="C108" s="53"/>
      <c r="D108" s="50"/>
      <c r="E108" s="49"/>
      <c r="F108" s="49"/>
      <c r="G108" s="51"/>
      <c r="H108" s="52"/>
      <c r="I108" s="53"/>
      <c r="J108" s="53"/>
      <c r="K108" s="53"/>
      <c r="L108" s="53"/>
      <c r="M108" s="53"/>
      <c r="N108" s="49"/>
      <c r="O108" s="49"/>
      <c r="P108" s="54" t="str">
        <f>IF(Table6[[#This Row],[KTEK/TEK]]="KTEK",5,IF(Table6[[#This Row],[KTEK/TEK]]="TEK",15,""))</f>
        <v/>
      </c>
      <c r="Q108" s="49"/>
      <c r="R108" s="49"/>
      <c r="S108" s="49"/>
      <c r="T108" s="49"/>
      <c r="U108" s="49"/>
      <c r="V108" s="63"/>
      <c r="W108" s="71" t="str">
        <f t="shared" si="1"/>
        <v/>
      </c>
      <c r="X108" s="30" t="str">
        <f>IF(ISBLANK(Table6[[#This Row],[Toimenpiteen luokka ]]),"",_xlfn.CONCAT(SUBSTITUTE(Table6[[#This Row],[Toimenpiteen luokka ]]," ","_"),"_",Y108))</f>
        <v/>
      </c>
      <c r="Y108" s="30" t="str">
        <f>IF(ISBLANK(Table6[[#This Row],[Toimenpiteen luokka ]]),"",VLOOKUP(Table6[[#This Row],[Toimenpiteen luokka ]],'Toimenpiteiden luokittelu'!$C$8:$E$21,3,FALSE))</f>
        <v/>
      </c>
      <c r="Z108" s="30" t="str">
        <f>IF(ISBLANK(Table6[[#This Row],[Tarkempi luokitus]]),"",VLOOKUP(Table6[[#This Row],[Tarkempi luokitus]],'Toimenpiteiden luokittelu'!$C$24:$D$67,2,FALSE))</f>
        <v/>
      </c>
    </row>
    <row r="109" spans="1:27" ht="15.75" x14ac:dyDescent="0.25">
      <c r="A109" s="48"/>
      <c r="B109" s="49"/>
      <c r="C109" s="53"/>
      <c r="D109" s="50"/>
      <c r="E109" s="49"/>
      <c r="F109" s="49"/>
      <c r="G109" s="51"/>
      <c r="H109" s="52"/>
      <c r="I109" s="53"/>
      <c r="J109" s="53"/>
      <c r="K109" s="53"/>
      <c r="L109" s="53"/>
      <c r="M109" s="53"/>
      <c r="N109" s="49"/>
      <c r="O109" s="49"/>
      <c r="P109" s="54" t="str">
        <f>IF(Table6[[#This Row],[KTEK/TEK]]="KTEK",5,IF(Table6[[#This Row],[KTEK/TEK]]="TEK",15,""))</f>
        <v/>
      </c>
      <c r="Q109" s="49"/>
      <c r="R109" s="49"/>
      <c r="S109" s="49"/>
      <c r="T109" s="49"/>
      <c r="U109" s="49"/>
      <c r="V109" s="63"/>
      <c r="W109" s="71" t="str">
        <f t="shared" si="1"/>
        <v/>
      </c>
      <c r="X109" s="30" t="str">
        <f>IF(ISBLANK(Table6[[#This Row],[Toimenpiteen luokka ]]),"",_xlfn.CONCAT(SUBSTITUTE(Table6[[#This Row],[Toimenpiteen luokka ]]," ","_"),"_",Y109))</f>
        <v/>
      </c>
      <c r="Y109" s="30" t="str">
        <f>IF(ISBLANK(Table6[[#This Row],[Toimenpiteen luokka ]]),"",VLOOKUP(Table6[[#This Row],[Toimenpiteen luokka ]],'Toimenpiteiden luokittelu'!$C$8:$E$21,3,FALSE))</f>
        <v/>
      </c>
      <c r="Z109" s="30" t="str">
        <f>IF(ISBLANK(Table6[[#This Row],[Tarkempi luokitus]]),"",VLOOKUP(Table6[[#This Row],[Tarkempi luokitus]],'Toimenpiteiden luokittelu'!$C$24:$D$67,2,FALSE))</f>
        <v/>
      </c>
    </row>
    <row r="110" spans="1:27" x14ac:dyDescent="0.25">
      <c r="X110" s="10" t="str">
        <f>IF(F110="","",IF(F110="KTEK",5,IF(F110="TEK",IF(P110="",15,P110),"")))</f>
        <v/>
      </c>
    </row>
    <row r="111" spans="1:27" ht="15.75" x14ac:dyDescent="0.25">
      <c r="AA111" s="30"/>
    </row>
  </sheetData>
  <sheetProtection algorithmName="SHA-512" hashValue="dcFyOFRu2YKlGGlJZnGhADw5bkfsbvpwfZRaUcPFEA1DI7zfL4RUT6xb7wfOgPbjjUzHVMrkq4FWY7YiiOi3Hg==" saltValue="wL4fEVfmlnqaXm/Ye38nAA==" spinCount="100000" sheet="1" objects="1" scenarios="1" formatCells="0" formatColumns="0" sort="0"/>
  <mergeCells count="1">
    <mergeCell ref="I8:M8"/>
  </mergeCells>
  <phoneticPr fontId="16" type="noConversion"/>
  <dataValidations count="17">
    <dataValidation type="list" allowBlank="1" showInputMessage="1" showErrorMessage="1" errorTitle="Virheellinen arvo" error="Valitse annetuista arvoista (KTEK tai TEK)" sqref="F10:F109" xr:uid="{034F9221-CB52-45BE-AF57-B387D6294617}">
      <formula1>KTEK_TEK</formula1>
    </dataValidation>
    <dataValidation type="list" allowBlank="1" showInputMessage="1" showErrorMessage="1" errorTitle="Virheellinen arvo" error="Valitse annetuista arvoista (T, P, H tai E)" sqref="N10:N109" xr:uid="{BF5CF993-2C0F-423B-841A-A64B96359B2C}">
      <formula1>Toteutusvaihe</formula1>
    </dataValidation>
    <dataValidation operator="lessThan" allowBlank="1" showInputMessage="1" showErrorMessage="1" sqref="A10:A109" xr:uid="{CF79A1C6-4FAB-4CE7-B0C0-5F999108C443}"/>
    <dataValidation type="textLength" operator="lessThanOrEqual" allowBlank="1" showInputMessage="1" showErrorMessage="1" error="Kentän maksimipituus on 255 merkkiä" sqref="E10:E109 C10:C109" xr:uid="{ACC0F0A4-4963-4D68-8FF2-3323D854B806}">
      <formula1>255</formula1>
    </dataValidation>
    <dataValidation type="decimal" operator="greaterThanOrEqual" allowBlank="1" showInputMessage="1" showErrorMessage="1" errorTitle="Virheellinen arvo" error="Ilmoita takaisinmaksuaika lukuna" sqref="H10:H109" xr:uid="{08DD96DB-88CD-475C-A5D7-D51590A63154}">
      <formula1>0</formula1>
    </dataValidation>
    <dataValidation type="whole" operator="greaterThanOrEqual" allowBlank="1" showInputMessage="1" showErrorMessage="1" errorTitle="Virheellinen arvo" error="Ilmoita investointi kokonaislukuna" sqref="G10:G109" xr:uid="{5BBF93C8-9D57-4F0D-90F2-3EEA0D1B7F65}">
      <formula1>0</formula1>
    </dataValidation>
    <dataValidation allowBlank="1" showInputMessage="1" showErrorMessage="1" error="Valitse toimenpideluokka annetuista vaihtoehdoista" prompt="Valitse toimenpideluokka annetuista arvoista. _x000a__x000a_HUOM! tarkasta solusta D3 toimialavalinta, valittu toimiala vaikuttaa valitttavana oleviin toimenpideluokkiin. Toimialan voi tarvittaessa vaihtaa &quot;LUE TÄMÄ&quot; välilehdellä." sqref="Y10:Z101 AA110:AA111 Y102:Y109 Z102:Z110" xr:uid="{8446C23B-8289-4C1D-829F-598EB0F4408F}"/>
    <dataValidation type="list" allowBlank="1" showInputMessage="1" showErrorMessage="1" error="Valitse annetuista arvoista (Kyllä tai Ei)" sqref="V10:V109" xr:uid="{1162119D-F040-4166-8B2F-AC798A156074}">
      <formula1>Kylla_ei</formula1>
    </dataValidation>
    <dataValidation type="list" allowBlank="1" showInputMessage="1" showErrorMessage="1" errorTitle="Virheellinen arvo" error="Valitse toimenpideluokka annetuista vaihtoehdoista" sqref="S10:S109" xr:uid="{C1498B7C-8908-46B2-AAE0-62E216C55213}">
      <formula1>Energia_ala_muu</formula1>
    </dataValidation>
    <dataValidation type="whole" allowBlank="1" showInputMessage="1" showErrorMessage="1" errorTitle="Virheellinen arvo" error="Vuosi neljällä numerolla 2026-2035" sqref="D10:D109" xr:uid="{0B037F6E-EB36-4C4E-8956-C9FD6BE9C19C}">
      <formula1>2026</formula1>
      <formula2>2035</formula2>
    </dataValidation>
    <dataValidation type="decimal" operator="greaterThanOrEqual" allowBlank="1" showInputMessage="1" showErrorMessage="1" errorTitle="Virheellinen arvo" error="Syötä säästövaikutus lukuna" sqref="I10:M109" xr:uid="{0DAC8A94-60F2-4831-A69D-16077265FA7B}">
      <formula1>-1000000000</formula1>
    </dataValidation>
    <dataValidation type="list" allowBlank="1" showInputMessage="1" showErrorMessage="1" sqref="T10:T109" xr:uid="{6E2AD220-9359-4BF1-9085-6434C9376058}">
      <formula1>INDIRECT(X10)</formula1>
    </dataValidation>
    <dataValidation type="custom" allowBlank="1" showInputMessage="1" showErrorMessage="1" errorTitle="Virheellinen arvo" error="Elinikä annetaan vuosissa ja sen tulee olla numero 0-150 välillä._x000a__x000a_Huomioi, että Käyttöteknisen (KTEK) toimenpiteen elinikä on aina 5 vuotta._x000a_" sqref="P10:P109" xr:uid="{ADBEDC87-6CC0-4408-BC9B-FB342B9FC81C}">
      <formula1>IF($F10="KTEK",P10=5,OR(P10="",AND(ISNUMBER(P10),P10&gt;=0,P10&lt;=150)))</formula1>
    </dataValidation>
    <dataValidation type="textLength" operator="lessThanOrEqual" allowBlank="1" showInputMessage="1" showErrorMessage="1" error="Kentän maksimipituus on 5 000 merkkiä." sqref="U10:U109" xr:uid="{06E92E6B-F9AF-4AC7-B6BA-E5436E9022AE}">
      <formula1>5000</formula1>
    </dataValidation>
    <dataValidation type="list" allowBlank="1" showInputMessage="1" showErrorMessage="1" sqref="AA110:AA111 Z10:Z109" xr:uid="{3C26255D-4C95-4090-9CD2-BE43AC0B78A1}">
      <formula1>INDIRECT(Y10)</formula1>
    </dataValidation>
    <dataValidation type="custom" allowBlank="1" showInputMessage="1" showErrorMessage="1" error="Elinikä annetaan vuosissa ja sen tulee olla numero 0-150 välillä._x000a__x000a_Huomioi, että_x000a_Käyttöteknisen (KTEK) toimenpiteen elinikä on aina 5 vuotta." promptTitle="Toimenpiteen elinikä" prompt="Käyttöteknisen toimenpiteen elinikä on aina 5 vuotta. Teknisen toimenpiteen oletuselinikä on 15 vuotta, voit halutessasi muokata tietoa._x000a__x000a_Elinikä kertoo kuinka pitkään toimenpide tuottaa säästöä." sqref="W10:W109" xr:uid="{36265BBB-1B05-4AF1-BDF6-5E0ABED7C918}">
      <formula1>IF($F10="KTEK",O10=5,OR(O10="",AND(ISNUMBER(O10),O10&gt;=0,O10&lt;=150)))</formula1>
    </dataValidation>
    <dataValidation type="whole" operator="greaterThanOrEqual" allowBlank="1" showInputMessage="1" showErrorMessage="1" error="Valitse annetuista arvoista (Kyllä tai Ei)" sqref="W10:W109" xr:uid="{3B86496E-95A0-48FD-8FED-CB72EEBF2B39}">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Virheellinen arvo" error="Valitse annetuista arvoista (Kyllä tai Ei)" xr:uid="{BAD81EF7-4D87-48A3-98DC-B3134C56D484}">
          <x14:formula1>
            <xm:f>'Toimenpiteiden luokittelu'!$M$7:$M$8</xm:f>
          </x14:formula1>
          <xm:sqref>Q10:R109</xm:sqref>
        </x14:dataValidation>
        <x14:dataValidation type="list" allowBlank="1" showInputMessage="1" showErrorMessage="1" errorTitle="Virheellinen arvo" error="Valitse toteutusvuosi avautuvasta valikosta._x000a__x000a_Toteutusvuosi voi olla vain sopimuskaudella (2026-2035)" xr:uid="{AD73BD40-E746-42BC-822E-472E741371A1}">
          <x14:formula1>
            <xm:f>'Toimenpiteiden luokittelu'!$K$7:$K$16</xm:f>
          </x14:formula1>
          <xm:sqref>O10:O109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4"/>
  <dimension ref="A1:BH360"/>
  <sheetViews>
    <sheetView zoomScale="85" zoomScaleNormal="85" workbookViewId="0">
      <selection activeCell="B4" sqref="B4"/>
    </sheetView>
  </sheetViews>
  <sheetFormatPr defaultColWidth="9.140625" defaultRowHeight="15" x14ac:dyDescent="0.25"/>
  <cols>
    <col min="1" max="1" width="4.42578125" style="1" customWidth="1"/>
    <col min="2" max="2" width="36.28515625" style="1" customWidth="1"/>
    <col min="3" max="3" width="42" style="1" customWidth="1"/>
    <col min="4" max="4" width="20.7109375" style="1" customWidth="1"/>
    <col min="5" max="5" width="10.28515625" style="1" customWidth="1"/>
    <col min="6" max="6" width="30.7109375" style="1" bestFit="1" customWidth="1"/>
    <col min="7" max="7" width="29.28515625" style="1" bestFit="1" customWidth="1"/>
    <col min="8" max="8" width="17.7109375" style="1" customWidth="1"/>
    <col min="9" max="9" width="26.5703125" style="1" customWidth="1"/>
    <col min="10" max="10" width="32.5703125" style="1" bestFit="1" customWidth="1"/>
    <col min="11" max="11" width="33.5703125" style="1" bestFit="1" customWidth="1"/>
    <col min="12" max="12" width="24.28515625" style="1" customWidth="1"/>
    <col min="13" max="13" width="20.5703125" style="1" bestFit="1" customWidth="1"/>
    <col min="14" max="14" width="21.140625" style="1" customWidth="1"/>
    <col min="15" max="15" width="18.140625" style="19" bestFit="1" customWidth="1"/>
    <col min="16" max="16" width="16.7109375" style="1" customWidth="1"/>
    <col min="17" max="17" width="10" style="1" bestFit="1" customWidth="1"/>
    <col min="18" max="18" width="12.140625" style="1" bestFit="1" customWidth="1"/>
    <col min="19" max="19" width="30.7109375" style="1" bestFit="1" customWidth="1"/>
    <col min="20" max="21" width="9.140625" style="1"/>
    <col min="22" max="22" width="12.140625" style="1" bestFit="1" customWidth="1"/>
    <col min="23" max="23" width="18.28515625" style="1" bestFit="1" customWidth="1"/>
    <col min="24" max="24" width="8.140625" style="1" bestFit="1" customWidth="1"/>
    <col min="25" max="25" width="9.140625" style="1"/>
    <col min="26" max="26" width="32" style="1" bestFit="1" customWidth="1"/>
    <col min="27" max="27" width="17.7109375" style="1" bestFit="1" customWidth="1"/>
    <col min="28" max="29" width="9.140625" style="1"/>
    <col min="30" max="30" width="32.28515625" style="1" bestFit="1" customWidth="1"/>
    <col min="31" max="31" width="20.28515625" style="1" customWidth="1"/>
    <col min="32" max="34" width="9.140625" style="1"/>
    <col min="35" max="35" width="16.7109375" style="1" bestFit="1" customWidth="1"/>
    <col min="36" max="38" width="9.140625" style="1"/>
    <col min="39" max="39" width="33.5703125" style="1" bestFit="1" customWidth="1"/>
    <col min="40" max="41" width="9.140625" style="1"/>
    <col min="42" max="42" width="12.140625" style="1" bestFit="1" customWidth="1"/>
    <col min="43" max="43" width="28.140625" style="1" bestFit="1" customWidth="1"/>
    <col min="44" max="46" width="9.140625" style="1"/>
    <col min="47" max="47" width="26.5703125" style="1" bestFit="1" customWidth="1"/>
    <col min="48" max="50" width="9.140625" style="1"/>
    <col min="51" max="51" width="21.5703125" style="1" bestFit="1" customWidth="1"/>
    <col min="52" max="52" width="6.28515625" style="1" bestFit="1" customWidth="1"/>
    <col min="53" max="53" width="9.140625" style="1"/>
    <col min="54" max="54" width="12.140625" style="1" bestFit="1" customWidth="1"/>
    <col min="55" max="55" width="17.5703125" style="1" bestFit="1" customWidth="1"/>
    <col min="56" max="16384" width="9.140625" style="1"/>
  </cols>
  <sheetData>
    <row r="1" spans="1:19" x14ac:dyDescent="0.25">
      <c r="A1" s="90" t="str">
        <f>Toimenpiteet!A1</f>
        <v>Toimenpiteiden siirtotiedosto, Energiatehokkuussopimukset 2026-2035</v>
      </c>
      <c r="F1" s="2"/>
      <c r="G1" s="2"/>
      <c r="H1" s="2"/>
      <c r="I1" s="2"/>
      <c r="J1" s="2"/>
      <c r="K1" s="2"/>
      <c r="L1" s="2"/>
      <c r="M1" s="2"/>
      <c r="N1" s="2"/>
      <c r="O1" s="20"/>
      <c r="P1" s="2"/>
      <c r="Q1" s="2"/>
    </row>
    <row r="2" spans="1:19" x14ac:dyDescent="0.25">
      <c r="A2" s="90" t="str">
        <f>Ohje!B1</f>
        <v>TOIMENPITEET-V1-2026-09-17/MOTIVA</v>
      </c>
    </row>
    <row r="3" spans="1:19" ht="18.75" x14ac:dyDescent="0.3">
      <c r="A3" s="34" t="s">
        <v>98</v>
      </c>
    </row>
    <row r="4" spans="1:19" x14ac:dyDescent="0.25">
      <c r="C4" s="3" t="s">
        <v>29</v>
      </c>
    </row>
    <row r="5" spans="1:19" x14ac:dyDescent="0.25">
      <c r="C5" s="3"/>
    </row>
    <row r="6" spans="1:19" x14ac:dyDescent="0.25">
      <c r="C6" s="3" t="s">
        <v>78</v>
      </c>
      <c r="G6" s="1" t="s">
        <v>30</v>
      </c>
      <c r="I6" s="1" t="s">
        <v>25</v>
      </c>
      <c r="K6" s="17" t="s">
        <v>26</v>
      </c>
      <c r="M6" s="1" t="s">
        <v>31</v>
      </c>
      <c r="O6" s="19" t="s">
        <v>32</v>
      </c>
      <c r="Q6" s="1" t="s">
        <v>32</v>
      </c>
      <c r="R6" s="1" t="s">
        <v>33</v>
      </c>
      <c r="S6" s="1" t="s">
        <v>34</v>
      </c>
    </row>
    <row r="7" spans="1:19" x14ac:dyDescent="0.25">
      <c r="G7" s="1" t="s">
        <v>2</v>
      </c>
      <c r="I7" s="1" t="s">
        <v>19</v>
      </c>
      <c r="K7" s="1">
        <v>2026</v>
      </c>
      <c r="M7" s="1" t="s">
        <v>35</v>
      </c>
      <c r="O7" s="19" t="s">
        <v>78</v>
      </c>
      <c r="Q7" s="1" t="s">
        <v>78</v>
      </c>
      <c r="R7" s="1" t="s">
        <v>78</v>
      </c>
      <c r="S7" s="1" t="s">
        <v>1</v>
      </c>
    </row>
    <row r="8" spans="1:19" x14ac:dyDescent="0.25">
      <c r="B8" s="2" t="s">
        <v>36</v>
      </c>
      <c r="C8" t="s">
        <v>1</v>
      </c>
      <c r="D8" s="3" t="s">
        <v>34</v>
      </c>
      <c r="E8" s="3" t="s">
        <v>64</v>
      </c>
      <c r="G8" s="1" t="s">
        <v>3</v>
      </c>
      <c r="I8" s="1" t="s">
        <v>37</v>
      </c>
      <c r="K8" s="1">
        <v>2027</v>
      </c>
      <c r="M8" s="1" t="s">
        <v>38</v>
      </c>
      <c r="Q8" s="1" t="s">
        <v>78</v>
      </c>
      <c r="R8" s="1" t="s">
        <v>78</v>
      </c>
      <c r="S8" t="s">
        <v>217</v>
      </c>
    </row>
    <row r="9" spans="1:19" x14ac:dyDescent="0.25">
      <c r="C9"/>
      <c r="D9"/>
      <c r="E9" s="18"/>
      <c r="I9" s="1" t="s">
        <v>39</v>
      </c>
      <c r="K9" s="1">
        <v>2028</v>
      </c>
    </row>
    <row r="10" spans="1:19" x14ac:dyDescent="0.25">
      <c r="B10" s="1" t="str">
        <f>CONCATENATE(C$6,"_",EnergiaAlaET[[#This Row],[Energiantuotanto]])</f>
        <v>Energia-ala_Järjestelmätason tehokkuus</v>
      </c>
      <c r="C10" s="1" t="s">
        <v>47</v>
      </c>
      <c r="D10" s="1" t="s">
        <v>48</v>
      </c>
      <c r="E10" s="14" t="s">
        <v>104</v>
      </c>
      <c r="I10" s="1" t="s">
        <v>40</v>
      </c>
      <c r="K10" s="1">
        <v>2029</v>
      </c>
    </row>
    <row r="11" spans="1:19" x14ac:dyDescent="0.25">
      <c r="B11" s="1" t="str">
        <f>CONCATENATE(C$6,"_",EnergiaAlaET[[#This Row],[Energiantuotanto]])</f>
        <v>Energia-ala_Kulutuspään ratkaisu</v>
      </c>
      <c r="C11" s="1" t="s">
        <v>49</v>
      </c>
      <c r="D11" s="1" t="s">
        <v>50</v>
      </c>
      <c r="E11" s="14" t="s">
        <v>105</v>
      </c>
      <c r="K11" s="1">
        <v>2030</v>
      </c>
    </row>
    <row r="12" spans="1:19" x14ac:dyDescent="0.25">
      <c r="B12" s="1" t="str">
        <f>CONCATENATE(C$6,"_",EnergiaAlaET[[#This Row],[Energiantuotanto]])</f>
        <v>Energia-ala_Uusi energialähde</v>
      </c>
      <c r="C12" s="1" t="s">
        <v>45</v>
      </c>
      <c r="D12" s="1" t="s">
        <v>46</v>
      </c>
      <c r="E12" s="14" t="s">
        <v>106</v>
      </c>
      <c r="K12" s="1">
        <v>2031</v>
      </c>
    </row>
    <row r="13" spans="1:19" x14ac:dyDescent="0.25">
      <c r="B13" s="1" t="str">
        <f>CONCATENATE(C$6,"_",EnergiaAlaET[[#This Row],[Energiantuotanto]])</f>
        <v>Energia-ala_Tuotantolaitoksen tehokkuus</v>
      </c>
      <c r="C13" s="1" t="s">
        <v>43</v>
      </c>
      <c r="D13" s="1" t="s">
        <v>44</v>
      </c>
      <c r="E13" s="14" t="s">
        <v>107</v>
      </c>
      <c r="K13" s="1">
        <v>2032</v>
      </c>
    </row>
    <row r="14" spans="1:19" x14ac:dyDescent="0.25">
      <c r="B14" s="1" t="str">
        <f>CONCATENATE(C$6,"_",EnergiaAlaET[[#This Row],[Energiantuotanto]])</f>
        <v>Energia-ala_Muu</v>
      </c>
      <c r="C14" s="1" t="s">
        <v>41</v>
      </c>
      <c r="D14" s="1" t="s">
        <v>42</v>
      </c>
      <c r="E14" s="14" t="s">
        <v>108</v>
      </c>
      <c r="K14" s="1">
        <v>2033</v>
      </c>
    </row>
    <row r="15" spans="1:19" x14ac:dyDescent="0.25">
      <c r="B15" s="2" t="s">
        <v>36</v>
      </c>
      <c r="C15" t="s">
        <v>217</v>
      </c>
      <c r="D15" s="3" t="s">
        <v>34</v>
      </c>
      <c r="E15" s="3" t="s">
        <v>64</v>
      </c>
      <c r="K15" s="1">
        <v>2034</v>
      </c>
    </row>
    <row r="16" spans="1:19" x14ac:dyDescent="0.25">
      <c r="C16"/>
      <c r="D16"/>
      <c r="E16" s="18"/>
      <c r="K16" s="1">
        <v>2035</v>
      </c>
    </row>
    <row r="17" spans="2:19" x14ac:dyDescent="0.25">
      <c r="B17" s="1" t="str">
        <f>CONCATENATE(C$6,"_",EnergiaAlaEP[[#This Row],[Energia-ala muu]])</f>
        <v>Energia-ala_Asiakastoiminnot</v>
      </c>
      <c r="C17" s="1" t="s">
        <v>57</v>
      </c>
      <c r="D17" s="1" t="s">
        <v>58</v>
      </c>
      <c r="E17" s="14" t="s">
        <v>109</v>
      </c>
      <c r="S17"/>
    </row>
    <row r="18" spans="2:19" x14ac:dyDescent="0.25">
      <c r="B18" s="1" t="str">
        <f>CONCATENATE(C$6,"_",EnergiaAlaEP[[#This Row],[Energia-ala muu]])</f>
        <v>Energia-ala_Verkon käyttö</v>
      </c>
      <c r="C18" s="1" t="s">
        <v>55</v>
      </c>
      <c r="D18" s="1" t="s">
        <v>56</v>
      </c>
      <c r="E18" s="14" t="s">
        <v>153</v>
      </c>
    </row>
    <row r="19" spans="2:19" x14ac:dyDescent="0.25">
      <c r="B19" s="1" t="str">
        <f>CONCATENATE(C$6,"_",EnergiaAlaEP[[#This Row],[Energia-ala muu]])</f>
        <v>Energia-ala_Verkon rakentaminen ja kunnossapito</v>
      </c>
      <c r="C19" s="1" t="s">
        <v>53</v>
      </c>
      <c r="D19" s="1" t="s">
        <v>54</v>
      </c>
      <c r="E19" s="14" t="s">
        <v>154</v>
      </c>
    </row>
    <row r="20" spans="2:19" x14ac:dyDescent="0.25">
      <c r="B20" s="1" t="str">
        <f>CONCATENATE(C$6,"_",EnergiaAlaEP[[#This Row],[Energia-ala muu]])</f>
        <v>Energia-ala_Verkon suunnittelu</v>
      </c>
      <c r="C20" s="1" t="s">
        <v>51</v>
      </c>
      <c r="D20" s="1" t="s">
        <v>52</v>
      </c>
      <c r="E20" s="14" t="s">
        <v>155</v>
      </c>
    </row>
    <row r="21" spans="2:19" x14ac:dyDescent="0.25">
      <c r="B21" s="1" t="str">
        <f>CONCATENATE(C$6,"_",EnergiaAlaEP[[#This Row],[Energia-ala muu]])</f>
        <v>Energia-ala_Muu oma toiminta</v>
      </c>
      <c r="C21" s="1" t="s">
        <v>59</v>
      </c>
      <c r="D21" s="1" t="s">
        <v>42</v>
      </c>
      <c r="E21" s="14" t="s">
        <v>156</v>
      </c>
    </row>
    <row r="23" spans="2:19" x14ac:dyDescent="0.25">
      <c r="B23" s="3" t="s">
        <v>110</v>
      </c>
      <c r="C23" s="3"/>
    </row>
    <row r="24" spans="2:19" x14ac:dyDescent="0.25">
      <c r="B24" s="2" t="s">
        <v>36</v>
      </c>
      <c r="C24" s="37" t="s">
        <v>47</v>
      </c>
      <c r="D24" s="35" t="s">
        <v>34</v>
      </c>
    </row>
    <row r="25" spans="2:19" x14ac:dyDescent="0.25">
      <c r="B25" s="1" t="str">
        <f>CONCATENATE($C$24,"_",C25)</f>
        <v>Järjestelmätason tehokkuus_Järjestelmätason optimointi</v>
      </c>
      <c r="C25" s="36" t="s">
        <v>111</v>
      </c>
      <c r="D25" s="18" t="s">
        <v>129</v>
      </c>
      <c r="E25" s="3"/>
    </row>
    <row r="26" spans="2:19" x14ac:dyDescent="0.25">
      <c r="B26" s="1" t="str">
        <f>CONCATENATE($C$24,"_",C26)</f>
        <v>Järjestelmätason tehokkuus_Lämpö ja jäähdytysvarastot</v>
      </c>
      <c r="C26" s="36" t="s">
        <v>112</v>
      </c>
      <c r="D26" s="38" t="s">
        <v>130</v>
      </c>
      <c r="E26" s="14"/>
    </row>
    <row r="27" spans="2:19" x14ac:dyDescent="0.25">
      <c r="B27" s="1" t="str">
        <f>CONCATENATE($C$24,"_",C27)</f>
        <v>Järjestelmätason tehokkuus_Sähköakku</v>
      </c>
      <c r="C27" s="36" t="s">
        <v>113</v>
      </c>
      <c r="D27" s="18" t="s">
        <v>131</v>
      </c>
      <c r="E27" s="14"/>
    </row>
    <row r="28" spans="2:19" x14ac:dyDescent="0.25">
      <c r="B28" s="1" t="str">
        <f>CONCATENATE($C$24,"_",C28)</f>
        <v>Järjestelmätason tehokkuus_Muu</v>
      </c>
      <c r="C28" s="36" t="s">
        <v>41</v>
      </c>
      <c r="D28" s="18" t="s">
        <v>132</v>
      </c>
      <c r="E28" s="14"/>
    </row>
    <row r="29" spans="2:19" x14ac:dyDescent="0.25">
      <c r="C29" s="37" t="s">
        <v>49</v>
      </c>
      <c r="D29" s="35" t="s">
        <v>34</v>
      </c>
      <c r="E29" s="14"/>
    </row>
    <row r="30" spans="2:19" x14ac:dyDescent="0.25">
      <c r="B30" s="1" t="str">
        <f>CONCATENATE($C$29,"_",C30)</f>
        <v>Kulutuspään ratkaisu_Kulutusjousto</v>
      </c>
      <c r="C30" s="36" t="s">
        <v>114</v>
      </c>
      <c r="D30" s="14" t="s">
        <v>133</v>
      </c>
      <c r="E30" s="14"/>
    </row>
    <row r="31" spans="2:19" x14ac:dyDescent="0.25">
      <c r="B31" s="1" t="str">
        <f>CONCATENATE($C$29,"_",C31)</f>
        <v>Kulutuspään ratkaisu_Muu</v>
      </c>
      <c r="C31" s="36" t="s">
        <v>41</v>
      </c>
      <c r="D31" s="14" t="s">
        <v>134</v>
      </c>
      <c r="E31" s="14"/>
    </row>
    <row r="32" spans="2:19" x14ac:dyDescent="0.25">
      <c r="C32" s="37" t="s">
        <v>45</v>
      </c>
      <c r="D32" s="35" t="s">
        <v>34</v>
      </c>
      <c r="E32" s="14"/>
    </row>
    <row r="33" spans="2:5" x14ac:dyDescent="0.25">
      <c r="B33" s="1" t="str">
        <f>CONCATENATE($C$32,"_",C33)</f>
        <v>Uusi energialähde_Uusiutuva energialähde</v>
      </c>
      <c r="C33" s="36" t="s">
        <v>115</v>
      </c>
      <c r="D33" s="18" t="s">
        <v>136</v>
      </c>
      <c r="E33" s="14"/>
    </row>
    <row r="34" spans="2:5" x14ac:dyDescent="0.25">
      <c r="B34" s="1" t="str">
        <f>CONCATENATE($C$32,"_",C34)</f>
        <v>Uusi energialähde_Vastaanotetun hukkalämmön hyödyntäminen</v>
      </c>
      <c r="C34" s="36" t="s">
        <v>116</v>
      </c>
      <c r="D34" s="14" t="s">
        <v>137</v>
      </c>
      <c r="E34" s="14"/>
    </row>
    <row r="35" spans="2:5" x14ac:dyDescent="0.25">
      <c r="B35" s="1" t="str">
        <f>CONCATENATE($C$32,"_",C35)</f>
        <v>Uusi energialähde_Muu</v>
      </c>
      <c r="C35" s="36" t="s">
        <v>41</v>
      </c>
      <c r="D35" s="14" t="s">
        <v>135</v>
      </c>
      <c r="E35" s="14"/>
    </row>
    <row r="36" spans="2:5" x14ac:dyDescent="0.25">
      <c r="C36" s="37" t="s">
        <v>43</v>
      </c>
      <c r="D36" s="35" t="s">
        <v>34</v>
      </c>
      <c r="E36" s="18"/>
    </row>
    <row r="37" spans="2:5" x14ac:dyDescent="0.25">
      <c r="B37" s="1" t="str">
        <f>CONCATENATE($C$36,"_",C37)</f>
        <v>Tuotantolaitoksen tehokkuus_Tuotannon uudistaminen</v>
      </c>
      <c r="C37" s="36" t="s">
        <v>117</v>
      </c>
      <c r="D37" s="14" t="s">
        <v>138</v>
      </c>
      <c r="E37" s="14"/>
    </row>
    <row r="38" spans="2:5" x14ac:dyDescent="0.25">
      <c r="B38" s="1" t="str">
        <f>CONCATENATE($C$36,"_",C38)</f>
        <v>Tuotantolaitoksen tehokkuus_Tuotannon tehostaminen</v>
      </c>
      <c r="C38" s="36" t="s">
        <v>118</v>
      </c>
      <c r="D38" s="14" t="s">
        <v>139</v>
      </c>
    </row>
    <row r="39" spans="2:5" x14ac:dyDescent="0.25">
      <c r="B39" s="1" t="str">
        <f>CONCATENATE($C$36,"_",C39)</f>
        <v>Tuotantolaitoksen tehokkuus_Muu</v>
      </c>
      <c r="C39" s="36" t="s">
        <v>41</v>
      </c>
      <c r="D39" s="14" t="s">
        <v>140</v>
      </c>
    </row>
    <row r="40" spans="2:5" x14ac:dyDescent="0.25">
      <c r="C40" s="37" t="s">
        <v>41</v>
      </c>
      <c r="D40" s="35" t="s">
        <v>34</v>
      </c>
      <c r="E40" s="3"/>
    </row>
    <row r="41" spans="2:5" x14ac:dyDescent="0.25">
      <c r="B41" s="1" t="str">
        <f>CONCATENATE($C$40,"_",C41)</f>
        <v>Muu_Ajoneuvot</v>
      </c>
      <c r="C41" s="36" t="s">
        <v>119</v>
      </c>
      <c r="D41" s="38" t="s">
        <v>80</v>
      </c>
      <c r="E41" s="14"/>
    </row>
    <row r="42" spans="2:5" x14ac:dyDescent="0.25">
      <c r="B42" s="1" t="str">
        <f>CONCATENATE($C$40,"_",C42)</f>
        <v>Muu_Muu</v>
      </c>
      <c r="C42" s="36" t="s">
        <v>41</v>
      </c>
      <c r="D42" s="18" t="s">
        <v>81</v>
      </c>
      <c r="E42" s="14"/>
    </row>
    <row r="43" spans="2:5" x14ac:dyDescent="0.25">
      <c r="C43" s="37" t="s">
        <v>57</v>
      </c>
      <c r="D43" s="35" t="s">
        <v>34</v>
      </c>
      <c r="E43" s="14"/>
    </row>
    <row r="44" spans="2:5" x14ac:dyDescent="0.25">
      <c r="B44" s="1" t="str">
        <f>CONCATENATE($C$43,"_",C44)</f>
        <v>Asiakastoiminnot_Kulutusjousto</v>
      </c>
      <c r="C44" s="36" t="s">
        <v>114</v>
      </c>
      <c r="D44" s="14" t="s">
        <v>82</v>
      </c>
      <c r="E44" s="14"/>
    </row>
    <row r="45" spans="2:5" x14ac:dyDescent="0.25">
      <c r="B45" s="1" t="str">
        <f>CONCATENATE($C$43,"_",C45)</f>
        <v>Asiakastoiminnot_Kaukolämpölaitteet</v>
      </c>
      <c r="C45" s="36" t="s">
        <v>120</v>
      </c>
      <c r="D45" s="14" t="s">
        <v>83</v>
      </c>
      <c r="E45" s="14"/>
    </row>
    <row r="46" spans="2:5" x14ac:dyDescent="0.25">
      <c r="B46" s="1" t="str">
        <f>CONCATENATE($C$43,"_",C46)</f>
        <v>Asiakastoiminnot_Muu</v>
      </c>
      <c r="C46" s="36" t="s">
        <v>41</v>
      </c>
      <c r="D46" s="18" t="s">
        <v>84</v>
      </c>
      <c r="E46" s="14"/>
    </row>
    <row r="47" spans="2:5" x14ac:dyDescent="0.25">
      <c r="C47" s="37" t="s">
        <v>55</v>
      </c>
      <c r="D47" s="35" t="s">
        <v>34</v>
      </c>
      <c r="E47" s="14"/>
    </row>
    <row r="48" spans="2:5" x14ac:dyDescent="0.25">
      <c r="B48" s="1" t="str">
        <f>CONCATENATE($C$47,"_",C48)</f>
        <v>Verkon käyttö_Lämpöhäviöiden ja vuotojen vähentäminen</v>
      </c>
      <c r="C48" s="36" t="s">
        <v>121</v>
      </c>
      <c r="D48" s="14" t="s">
        <v>142</v>
      </c>
      <c r="E48" s="14"/>
    </row>
    <row r="49" spans="2:5" x14ac:dyDescent="0.25">
      <c r="B49" s="1" t="str">
        <f>CONCATENATE($C$47,"_",C49)</f>
        <v>Verkon käyttö_Pumppaus</v>
      </c>
      <c r="C49" s="36" t="s">
        <v>122</v>
      </c>
      <c r="D49" s="14" t="s">
        <v>143</v>
      </c>
      <c r="E49" s="14"/>
    </row>
    <row r="50" spans="2:5" x14ac:dyDescent="0.25">
      <c r="B50" s="1" t="str">
        <f>CONCATENATE($C$47,"_",C50)</f>
        <v>Verkon käyttö_Sähköhaviöiden optimointi</v>
      </c>
      <c r="C50" s="36" t="s">
        <v>123</v>
      </c>
      <c r="D50" s="14" t="s">
        <v>144</v>
      </c>
      <c r="E50" s="18"/>
    </row>
    <row r="51" spans="2:5" x14ac:dyDescent="0.25">
      <c r="B51" s="1" t="str">
        <f>CONCATENATE($C$47,"_",C51)</f>
        <v>Verkon käyttö_Muu</v>
      </c>
      <c r="C51" s="36" t="s">
        <v>41</v>
      </c>
      <c r="D51" s="14" t="s">
        <v>145</v>
      </c>
      <c r="E51" s="14"/>
    </row>
    <row r="52" spans="2:5" x14ac:dyDescent="0.25">
      <c r="C52" s="37" t="s">
        <v>53</v>
      </c>
      <c r="D52" s="35" t="s">
        <v>34</v>
      </c>
      <c r="E52" s="14"/>
    </row>
    <row r="53" spans="2:5" x14ac:dyDescent="0.25">
      <c r="B53" s="1" t="str">
        <f t="shared" ref="B53:B58" si="0">CONCATENATE($C$52,"_",C53)</f>
        <v>Verkon rakentaminen ja kunnossapito_Kaukolämmön uudisrakentaminen</v>
      </c>
      <c r="C53" s="36" t="s">
        <v>157</v>
      </c>
      <c r="D53" s="14" t="s">
        <v>146</v>
      </c>
      <c r="E53" s="14"/>
    </row>
    <row r="54" spans="2:5" x14ac:dyDescent="0.25">
      <c r="B54" s="1" t="str">
        <f t="shared" si="0"/>
        <v>Verkon rakentaminen ja kunnossapito_Kaukolämpöverkon ja kaivojen uusiminen</v>
      </c>
      <c r="C54" s="36" t="s">
        <v>158</v>
      </c>
      <c r="D54" s="14" t="s">
        <v>147</v>
      </c>
      <c r="E54" s="14"/>
    </row>
    <row r="55" spans="2:5" x14ac:dyDescent="0.25">
      <c r="B55" s="1" t="str">
        <f t="shared" si="0"/>
        <v>Verkon rakentaminen ja kunnossapito_Sähköverkon uudisrakentaminen</v>
      </c>
      <c r="C55" s="36" t="s">
        <v>159</v>
      </c>
      <c r="D55" s="14" t="s">
        <v>148</v>
      </c>
    </row>
    <row r="56" spans="2:5" x14ac:dyDescent="0.25">
      <c r="B56" s="1" t="str">
        <f t="shared" si="0"/>
        <v>Verkon rakentaminen ja kunnossapito_Sähköverkon uusiminen</v>
      </c>
      <c r="C56" s="36" t="s">
        <v>160</v>
      </c>
      <c r="D56" s="14" t="s">
        <v>149</v>
      </c>
      <c r="E56" s="14"/>
    </row>
    <row r="57" spans="2:5" x14ac:dyDescent="0.25">
      <c r="B57" s="1" t="str">
        <f t="shared" si="0"/>
        <v>Verkon rakentaminen ja kunnossapito_Kunnossapito</v>
      </c>
      <c r="C57" s="36" t="s">
        <v>161</v>
      </c>
      <c r="D57" s="14" t="s">
        <v>150</v>
      </c>
      <c r="E57" s="14"/>
    </row>
    <row r="58" spans="2:5" x14ac:dyDescent="0.25">
      <c r="B58" s="1" t="str">
        <f t="shared" si="0"/>
        <v>Verkon rakentaminen ja kunnossapito_Muu</v>
      </c>
      <c r="C58" s="36" t="s">
        <v>41</v>
      </c>
      <c r="D58" s="14" t="s">
        <v>162</v>
      </c>
      <c r="E58" s="14"/>
    </row>
    <row r="59" spans="2:5" x14ac:dyDescent="0.25">
      <c r="C59" s="37" t="s">
        <v>51</v>
      </c>
      <c r="D59" s="35" t="s">
        <v>34</v>
      </c>
    </row>
    <row r="60" spans="2:5" x14ac:dyDescent="0.25">
      <c r="B60" s="1" t="str">
        <f>CONCATENATE($C$59,"_",C60)</f>
        <v>Verkon suunnittelu_Häviöiden optimointi</v>
      </c>
      <c r="C60" s="36" t="s">
        <v>124</v>
      </c>
      <c r="D60" s="14" t="s">
        <v>151</v>
      </c>
    </row>
    <row r="61" spans="2:5" x14ac:dyDescent="0.25">
      <c r="B61" s="1" t="str">
        <f>CONCATENATE($C$59,"_",C61)</f>
        <v>Verkon suunnittelu_Kaukolämmön lämpötilat</v>
      </c>
      <c r="C61" s="36" t="s">
        <v>125</v>
      </c>
      <c r="D61" s="38" t="s">
        <v>152</v>
      </c>
      <c r="E61" s="3"/>
    </row>
    <row r="62" spans="2:5" x14ac:dyDescent="0.25">
      <c r="B62" s="1" t="str">
        <f>CONCATENATE($C$59,"_",C62)</f>
        <v>Verkon suunnittelu_Verkon mitoitus</v>
      </c>
      <c r="C62" s="36" t="s">
        <v>126</v>
      </c>
      <c r="D62" s="14" t="s">
        <v>163</v>
      </c>
      <c r="E62" s="14"/>
    </row>
    <row r="63" spans="2:5" x14ac:dyDescent="0.25">
      <c r="B63" s="1" t="str">
        <f>CONCATENATE($C$59,"_",C63)</f>
        <v>Verkon suunnittelu_Pumppauksen ja lämpöhäviöiden optimointi</v>
      </c>
      <c r="C63" s="36" t="s">
        <v>127</v>
      </c>
      <c r="D63" s="38" t="s">
        <v>164</v>
      </c>
      <c r="E63" s="14"/>
    </row>
    <row r="64" spans="2:5" x14ac:dyDescent="0.25">
      <c r="B64" s="1" t="str">
        <f>CONCATENATE($C$59,"_",C64)</f>
        <v>Verkon suunnittelu_Muu</v>
      </c>
      <c r="C64" s="36" t="s">
        <v>41</v>
      </c>
      <c r="D64" s="14" t="s">
        <v>165</v>
      </c>
      <c r="E64" s="14"/>
    </row>
    <row r="65" spans="2:7" x14ac:dyDescent="0.25">
      <c r="C65" s="37" t="s">
        <v>59</v>
      </c>
      <c r="D65" s="35" t="s">
        <v>34</v>
      </c>
      <c r="E65" s="14"/>
    </row>
    <row r="66" spans="2:7" x14ac:dyDescent="0.25">
      <c r="B66" s="1" t="str">
        <f>CONCATENATE($C$65,"_",C66)</f>
        <v>Muu oma toiminta_Kiinteistöjen energiankulutus</v>
      </c>
      <c r="C66" s="36" t="s">
        <v>128</v>
      </c>
      <c r="D66" s="14" t="s">
        <v>166</v>
      </c>
      <c r="E66" s="14"/>
    </row>
    <row r="67" spans="2:7" x14ac:dyDescent="0.25">
      <c r="B67" s="1" t="str">
        <f>CONCATENATE($C$65,"_",C67)</f>
        <v>Muu oma toiminta_Muu</v>
      </c>
      <c r="C67" s="36" t="s">
        <v>41</v>
      </c>
      <c r="D67" s="14" t="s">
        <v>167</v>
      </c>
      <c r="E67" s="14"/>
    </row>
    <row r="68" spans="2:7" x14ac:dyDescent="0.25">
      <c r="D68"/>
      <c r="E68" s="14"/>
    </row>
    <row r="69" spans="2:7" x14ac:dyDescent="0.25">
      <c r="E69" s="14"/>
    </row>
    <row r="70" spans="2:7" x14ac:dyDescent="0.25">
      <c r="D70"/>
      <c r="E70" s="14"/>
    </row>
    <row r="71" spans="2:7" x14ac:dyDescent="0.25">
      <c r="C71" s="24"/>
      <c r="E71" s="14"/>
    </row>
    <row r="72" spans="2:7" x14ac:dyDescent="0.25">
      <c r="D72"/>
      <c r="E72" s="14"/>
    </row>
    <row r="73" spans="2:7" x14ac:dyDescent="0.25">
      <c r="C73"/>
      <c r="D73"/>
      <c r="E73" s="18"/>
    </row>
    <row r="74" spans="2:7" x14ac:dyDescent="0.25">
      <c r="D74"/>
      <c r="E74" s="18"/>
    </row>
    <row r="78" spans="2:7" x14ac:dyDescent="0.25">
      <c r="G78" s="3"/>
    </row>
    <row r="92" spans="2:5" x14ac:dyDescent="0.25">
      <c r="B92" s="3"/>
    </row>
    <row r="93" spans="2:5" x14ac:dyDescent="0.25">
      <c r="B93" s="3"/>
    </row>
    <row r="95" spans="2:5" x14ac:dyDescent="0.25">
      <c r="B95" s="12"/>
    </row>
    <row r="96" spans="2:5" x14ac:dyDescent="0.25">
      <c r="B96" s="12"/>
      <c r="C96" s="21"/>
      <c r="D96" s="22"/>
      <c r="E96" s="13"/>
    </row>
    <row r="97" spans="2:60" x14ac:dyDescent="0.25">
      <c r="B97" s="12"/>
      <c r="C97" s="12"/>
      <c r="D97" s="23"/>
    </row>
    <row r="98" spans="2:60" x14ac:dyDescent="0.25">
      <c r="B98" s="12"/>
      <c r="C98" s="12"/>
      <c r="D98" s="23"/>
    </row>
    <row r="99" spans="2:60" x14ac:dyDescent="0.25">
      <c r="B99" s="12"/>
      <c r="C99" s="12"/>
      <c r="D99" s="23"/>
    </row>
    <row r="100" spans="2:60" x14ac:dyDescent="0.25">
      <c r="B100" s="12"/>
      <c r="C100" s="12"/>
      <c r="D100" s="23"/>
    </row>
    <row r="101" spans="2:60" x14ac:dyDescent="0.25">
      <c r="B101" s="12"/>
      <c r="C101" s="12"/>
      <c r="D101" s="23"/>
    </row>
    <row r="102" spans="2:60" x14ac:dyDescent="0.25">
      <c r="B102" s="12"/>
      <c r="C102" s="12"/>
      <c r="D102" s="23"/>
    </row>
    <row r="103" spans="2:60" x14ac:dyDescent="0.25">
      <c r="C103" s="12"/>
      <c r="D103" s="23"/>
      <c r="N103" s="24"/>
    </row>
    <row r="104" spans="2:60" x14ac:dyDescent="0.25">
      <c r="B104" s="12"/>
      <c r="C104" s="12"/>
      <c r="D104" s="23"/>
    </row>
    <row r="105" spans="2:60" x14ac:dyDescent="0.25">
      <c r="B105" s="12"/>
      <c r="C105" s="21"/>
      <c r="D105" s="22"/>
    </row>
    <row r="106" spans="2:60" x14ac:dyDescent="0.25">
      <c r="B106" s="12"/>
      <c r="C106" s="12"/>
      <c r="D106" s="23"/>
      <c r="M106" s="12"/>
      <c r="Q106" s="12"/>
      <c r="U106" s="12"/>
      <c r="Y106" s="12"/>
      <c r="AC106" s="12"/>
      <c r="AG106" s="12"/>
      <c r="AK106" s="12"/>
      <c r="AO106" s="12"/>
      <c r="AS106" s="12"/>
      <c r="AW106" s="12"/>
      <c r="BE106" s="12"/>
    </row>
    <row r="107" spans="2:60" x14ac:dyDescent="0.25">
      <c r="B107" s="12"/>
      <c r="C107" s="12"/>
      <c r="D107" s="23"/>
      <c r="M107" s="12"/>
      <c r="Q107" s="12"/>
      <c r="U107" s="12"/>
      <c r="Y107" s="12"/>
      <c r="AC107" s="12"/>
      <c r="AD107" s="12"/>
      <c r="AE107" s="12"/>
      <c r="AF107" s="12"/>
      <c r="AG107" s="12"/>
      <c r="AK107" s="12"/>
      <c r="AL107" s="12"/>
      <c r="AM107" s="12"/>
      <c r="AN107" s="12"/>
      <c r="AO107" s="12"/>
      <c r="AS107" s="12"/>
      <c r="AW107" s="12"/>
      <c r="BE107" s="12"/>
    </row>
    <row r="108" spans="2:60" x14ac:dyDescent="0.25">
      <c r="B108" s="12"/>
      <c r="C108" s="12"/>
      <c r="D108" s="23"/>
      <c r="M108" s="12"/>
      <c r="Q108" s="12"/>
      <c r="U108" s="12"/>
      <c r="Y108" s="12"/>
      <c r="AC108" s="12"/>
      <c r="AD108" s="12"/>
      <c r="AE108" s="12"/>
      <c r="AF108" s="12"/>
      <c r="AG108" s="12"/>
      <c r="AK108" s="12"/>
      <c r="AL108" s="12"/>
      <c r="AM108" s="12"/>
      <c r="AN108" s="12"/>
      <c r="AO108" s="12"/>
      <c r="AS108" s="12"/>
      <c r="AW108" s="12"/>
      <c r="BB108" s="12"/>
      <c r="BC108" s="12"/>
      <c r="BD108" s="12"/>
      <c r="BE108" s="12"/>
      <c r="BF108" s="12"/>
      <c r="BG108" s="12"/>
      <c r="BH108" s="12"/>
    </row>
    <row r="109" spans="2:60" x14ac:dyDescent="0.25">
      <c r="B109" s="12"/>
      <c r="C109" s="12"/>
      <c r="D109" s="23"/>
      <c r="M109" s="12"/>
      <c r="Q109" s="12"/>
      <c r="R109" s="12"/>
      <c r="S109" s="12"/>
      <c r="T109" s="12"/>
      <c r="U109" s="12"/>
      <c r="Y109" s="12"/>
      <c r="AC109" s="12"/>
      <c r="AD109" s="12"/>
      <c r="AE109" s="12"/>
      <c r="AF109" s="12"/>
      <c r="AG109" s="12"/>
      <c r="AK109" s="12"/>
      <c r="AL109" s="12"/>
      <c r="AM109" s="12"/>
      <c r="AN109" s="12"/>
      <c r="AO109" s="12"/>
      <c r="AP109" s="12"/>
      <c r="AQ109" s="12"/>
      <c r="AR109" s="12"/>
      <c r="AS109" s="12"/>
      <c r="AW109" s="12"/>
      <c r="BB109" s="12"/>
      <c r="BC109" s="12"/>
      <c r="BD109" s="12"/>
      <c r="BE109" s="12"/>
      <c r="BF109" s="12"/>
      <c r="BG109" s="12"/>
      <c r="BH109" s="12"/>
    </row>
    <row r="110" spans="2:60" x14ac:dyDescent="0.25">
      <c r="B110" s="12"/>
      <c r="C110" s="12"/>
      <c r="D110" s="23"/>
      <c r="M110" s="12"/>
      <c r="Q110" s="12"/>
      <c r="R110" s="12"/>
      <c r="S110" s="12"/>
      <c r="T110" s="12"/>
      <c r="U110" s="12"/>
      <c r="Y110" s="12"/>
      <c r="Z110" s="12"/>
      <c r="AA110" s="12"/>
      <c r="AB110" s="12"/>
      <c r="AC110" s="12"/>
      <c r="AD110" s="12"/>
      <c r="AE110" s="12"/>
      <c r="AF110" s="12"/>
      <c r="AG110" s="12"/>
      <c r="AK110" s="12"/>
      <c r="AL110" s="12"/>
      <c r="AM110" s="12"/>
      <c r="AN110" s="12"/>
      <c r="AO110" s="12"/>
      <c r="AP110" s="12"/>
      <c r="AQ110" s="12"/>
      <c r="AR110" s="12"/>
      <c r="AS110" s="12"/>
      <c r="AW110" s="12"/>
      <c r="AX110" s="12"/>
      <c r="AY110" s="12"/>
      <c r="AZ110" s="23"/>
      <c r="BA110" s="12"/>
      <c r="BB110" s="12"/>
      <c r="BC110" s="12"/>
      <c r="BD110" s="12"/>
      <c r="BE110" s="12"/>
      <c r="BF110" s="12"/>
      <c r="BG110" s="12"/>
      <c r="BH110" s="12"/>
    </row>
    <row r="111" spans="2:60" x14ac:dyDescent="0.25">
      <c r="B111" s="12"/>
      <c r="C111" s="12"/>
      <c r="D111" s="23"/>
      <c r="M111" s="12"/>
      <c r="Q111" s="12"/>
      <c r="R111" s="12"/>
      <c r="S111" s="12"/>
      <c r="T111" s="12"/>
      <c r="U111" s="12"/>
      <c r="Y111" s="12"/>
      <c r="Z111" s="12"/>
      <c r="AA111" s="12"/>
      <c r="AB111" s="12"/>
      <c r="AC111" s="12"/>
      <c r="AD111" s="12"/>
      <c r="AE111" s="12"/>
      <c r="AF111" s="12"/>
      <c r="AG111" s="12"/>
      <c r="AK111" s="12"/>
      <c r="AL111" s="12"/>
      <c r="AM111" s="12"/>
      <c r="AN111" s="12"/>
      <c r="AO111" s="12"/>
      <c r="AP111" s="12"/>
      <c r="AQ111" s="12"/>
      <c r="AR111" s="12"/>
      <c r="AS111" s="12"/>
      <c r="AW111" s="12"/>
      <c r="AX111" s="12"/>
      <c r="AY111" s="12"/>
      <c r="AZ111" s="23"/>
      <c r="BA111" s="12"/>
      <c r="BB111" s="12"/>
      <c r="BC111" s="12"/>
      <c r="BD111" s="12"/>
      <c r="BE111" s="12"/>
      <c r="BF111" s="12"/>
      <c r="BG111" s="12"/>
      <c r="BH111" s="12"/>
    </row>
    <row r="112" spans="2:60" x14ac:dyDescent="0.25">
      <c r="B112" s="12"/>
      <c r="C112" s="12"/>
      <c r="D112" s="23"/>
      <c r="M112" s="12"/>
      <c r="Q112" s="12"/>
      <c r="R112" s="12"/>
      <c r="S112" s="12"/>
      <c r="T112" s="12"/>
      <c r="U112" s="12"/>
      <c r="Y112" s="12"/>
      <c r="Z112" s="12"/>
      <c r="AA112" s="12"/>
      <c r="AB112" s="12"/>
      <c r="AC112" s="12"/>
      <c r="AD112" s="12"/>
      <c r="AE112" s="12"/>
      <c r="AF112" s="12"/>
      <c r="AG112" s="12"/>
      <c r="AK112" s="12"/>
      <c r="AL112" s="12"/>
      <c r="AM112" s="12"/>
      <c r="AN112" s="12"/>
      <c r="AO112" s="12"/>
      <c r="AP112" s="12"/>
      <c r="AQ112" s="12"/>
      <c r="AR112" s="12"/>
      <c r="AS112" s="12"/>
      <c r="AW112" s="12"/>
      <c r="AX112" s="12"/>
      <c r="AY112" s="12"/>
      <c r="AZ112" s="23"/>
      <c r="BA112" s="12"/>
      <c r="BB112" s="12"/>
      <c r="BC112" s="12"/>
      <c r="BD112" s="12"/>
      <c r="BE112" s="12"/>
      <c r="BF112" s="12"/>
      <c r="BG112" s="12"/>
      <c r="BH112" s="12"/>
    </row>
    <row r="113" spans="2:60" x14ac:dyDescent="0.25">
      <c r="B113" s="12"/>
      <c r="C113" s="21"/>
      <c r="D113" s="22"/>
      <c r="E113" s="12"/>
      <c r="M113" s="12"/>
      <c r="Q113" s="12"/>
      <c r="R113" s="12"/>
      <c r="S113" s="12"/>
      <c r="T113" s="12"/>
      <c r="U113" s="12"/>
      <c r="Y113" s="12"/>
      <c r="Z113" s="12"/>
      <c r="AA113" s="12"/>
      <c r="AB113" s="12"/>
      <c r="AC113" s="12"/>
      <c r="AD113" s="12"/>
      <c r="AE113" s="12"/>
      <c r="AF113" s="12"/>
      <c r="AG113" s="12"/>
      <c r="AK113" s="12"/>
      <c r="AL113" s="12"/>
      <c r="AM113" s="12"/>
      <c r="AN113" s="12"/>
      <c r="AO113" s="12"/>
      <c r="AP113" s="12"/>
      <c r="AQ113" s="12"/>
      <c r="AR113" s="12"/>
      <c r="AS113" s="12"/>
      <c r="AW113" s="12"/>
      <c r="AX113" s="12"/>
      <c r="AY113" s="12"/>
      <c r="AZ113" s="23"/>
      <c r="BA113" s="12"/>
      <c r="BB113" s="12"/>
      <c r="BC113" s="12"/>
      <c r="BD113" s="12"/>
      <c r="BE113" s="12"/>
      <c r="BF113" s="12"/>
      <c r="BG113" s="12"/>
      <c r="BH113" s="12"/>
    </row>
    <row r="114" spans="2:60" x14ac:dyDescent="0.25">
      <c r="B114" s="12"/>
      <c r="C114" s="12"/>
      <c r="D114" s="23"/>
      <c r="M114" s="12"/>
      <c r="Q114" s="12"/>
      <c r="R114" s="12"/>
      <c r="S114" s="12"/>
      <c r="T114" s="12"/>
      <c r="U114" s="12"/>
      <c r="Y114" s="12"/>
      <c r="Z114" s="12"/>
      <c r="AA114" s="12"/>
      <c r="AB114" s="12"/>
      <c r="AC114" s="12"/>
      <c r="AD114" s="12"/>
      <c r="AE114" s="12"/>
      <c r="AF114" s="12"/>
      <c r="AG114" s="12"/>
      <c r="AK114" s="12"/>
      <c r="AL114" s="12"/>
      <c r="AM114" s="12"/>
      <c r="AN114" s="12"/>
      <c r="AO114" s="12"/>
      <c r="AP114" s="12"/>
      <c r="AQ114" s="12"/>
      <c r="AR114" s="12"/>
      <c r="AS114" s="12"/>
      <c r="AW114" s="12"/>
      <c r="AX114" s="12"/>
      <c r="AY114" s="12"/>
      <c r="AZ114" s="12"/>
      <c r="BA114" s="12"/>
      <c r="BB114" s="12"/>
      <c r="BC114" s="12"/>
      <c r="BD114" s="12"/>
      <c r="BE114" s="12"/>
      <c r="BF114" s="12"/>
      <c r="BG114" s="12"/>
      <c r="BH114" s="12"/>
    </row>
    <row r="115" spans="2:60" x14ac:dyDescent="0.25">
      <c r="B115" s="12"/>
      <c r="C115" s="12"/>
      <c r="D115" s="23"/>
      <c r="M115" s="12"/>
      <c r="Q115" s="12"/>
      <c r="R115" s="12"/>
      <c r="S115" s="12"/>
      <c r="T115" s="12"/>
      <c r="U115" s="12"/>
      <c r="Y115" s="12"/>
      <c r="Z115" s="12"/>
      <c r="AA115" s="12"/>
      <c r="AB115" s="12"/>
      <c r="AC115" s="12"/>
      <c r="AD115" s="12"/>
      <c r="AE115" s="12"/>
      <c r="AF115" s="12"/>
      <c r="AG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row>
    <row r="116" spans="2:60" x14ac:dyDescent="0.25">
      <c r="C116" s="12"/>
      <c r="D116" s="23"/>
      <c r="M116" s="12"/>
      <c r="N116" s="12"/>
      <c r="O116" s="25"/>
      <c r="P116" s="23"/>
      <c r="Q116" s="12"/>
      <c r="R116" s="12"/>
      <c r="S116" s="12"/>
      <c r="T116" s="12"/>
      <c r="U116" s="12"/>
      <c r="Y116" s="12"/>
      <c r="Z116" s="12"/>
      <c r="AA116" s="12"/>
      <c r="AB116" s="12"/>
      <c r="AC116" s="12"/>
      <c r="AD116" s="12"/>
      <c r="AE116" s="12"/>
      <c r="AF116" s="12"/>
      <c r="AG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row>
    <row r="117" spans="2:60" x14ac:dyDescent="0.25">
      <c r="B117" s="12"/>
      <c r="C117" s="12"/>
      <c r="D117" s="23"/>
      <c r="M117" s="12"/>
      <c r="N117" s="12"/>
      <c r="O117" s="25"/>
      <c r="P117" s="12"/>
      <c r="Q117" s="12"/>
      <c r="R117" s="12"/>
      <c r="S117" s="12"/>
      <c r="T117" s="12"/>
      <c r="U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row>
    <row r="118" spans="2:60" x14ac:dyDescent="0.25">
      <c r="B118" s="12"/>
      <c r="C118" s="21"/>
      <c r="D118" s="22"/>
    </row>
    <row r="119" spans="2:60" x14ac:dyDescent="0.25">
      <c r="B119" s="12"/>
      <c r="C119" s="12"/>
      <c r="D119" s="23"/>
    </row>
    <row r="120" spans="2:60" x14ac:dyDescent="0.25">
      <c r="C120" s="12"/>
      <c r="D120" s="23"/>
      <c r="F120" s="3"/>
    </row>
    <row r="121" spans="2:60" x14ac:dyDescent="0.25">
      <c r="B121" s="12"/>
      <c r="C121" s="12"/>
      <c r="D121" s="23"/>
      <c r="AO121" s="21"/>
    </row>
    <row r="122" spans="2:60" x14ac:dyDescent="0.25">
      <c r="B122" s="12"/>
      <c r="C122" s="21"/>
      <c r="D122" s="22"/>
    </row>
    <row r="123" spans="2:60" x14ac:dyDescent="0.25">
      <c r="B123" s="12"/>
      <c r="C123" s="12"/>
      <c r="D123" s="23"/>
      <c r="I123" s="12"/>
      <c r="M123" s="12"/>
      <c r="Q123" s="12"/>
      <c r="U123" s="12"/>
      <c r="Y123" s="23"/>
      <c r="AC123" s="23"/>
      <c r="AD123" s="12"/>
      <c r="AE123" s="12"/>
      <c r="AF123" s="23"/>
      <c r="AG123" s="12"/>
      <c r="AK123" s="12"/>
      <c r="AL123" s="12"/>
      <c r="AM123" s="23"/>
      <c r="AN123" s="12"/>
      <c r="AO123" s="12"/>
      <c r="AP123" s="12"/>
      <c r="AQ123" s="23"/>
      <c r="AR123" s="12"/>
      <c r="AS123" s="12"/>
      <c r="AW123" s="12"/>
    </row>
    <row r="124" spans="2:60" x14ac:dyDescent="0.25">
      <c r="B124" s="12"/>
      <c r="C124" s="12"/>
      <c r="D124" s="23"/>
      <c r="I124" s="12"/>
      <c r="M124" s="12"/>
      <c r="Q124" s="12"/>
      <c r="R124" s="23"/>
      <c r="S124" s="12"/>
      <c r="T124" s="12"/>
      <c r="U124" s="12"/>
      <c r="Y124" s="23"/>
      <c r="AC124" s="23"/>
      <c r="AD124" s="12"/>
      <c r="AE124" s="12"/>
      <c r="AF124" s="23"/>
      <c r="AG124" s="12"/>
      <c r="AK124" s="12"/>
      <c r="AL124" s="12"/>
      <c r="AM124" s="23"/>
      <c r="AN124" s="12"/>
      <c r="AO124" s="12"/>
      <c r="AP124" s="12"/>
      <c r="AQ124" s="23"/>
      <c r="AR124" s="12"/>
      <c r="AS124" s="12"/>
      <c r="AW124" s="12"/>
      <c r="AX124" s="23"/>
      <c r="AY124" s="12"/>
      <c r="AZ124" s="12"/>
    </row>
    <row r="125" spans="2:60" x14ac:dyDescent="0.25">
      <c r="B125" s="12"/>
      <c r="C125" s="12"/>
      <c r="D125" s="23"/>
      <c r="I125" s="12"/>
      <c r="M125" s="12"/>
      <c r="Q125" s="12"/>
      <c r="R125" s="23"/>
      <c r="S125" s="12"/>
      <c r="T125" s="12"/>
      <c r="U125" s="12"/>
      <c r="Y125" s="23"/>
      <c r="AC125" s="23"/>
      <c r="AD125" s="12"/>
      <c r="AE125" s="12"/>
      <c r="AF125" s="23"/>
      <c r="AG125" s="12"/>
      <c r="AK125" s="12"/>
      <c r="AL125" s="12"/>
      <c r="AM125" s="23"/>
      <c r="AN125" s="12"/>
      <c r="AO125" s="12"/>
      <c r="AP125" s="12"/>
      <c r="AQ125" s="23"/>
      <c r="AR125" s="12"/>
      <c r="AS125" s="12"/>
      <c r="AW125" s="12"/>
      <c r="AX125" s="23"/>
      <c r="AY125" s="12"/>
      <c r="AZ125" s="12"/>
    </row>
    <row r="126" spans="2:60" x14ac:dyDescent="0.25">
      <c r="B126" s="12"/>
      <c r="C126" s="12"/>
      <c r="D126" s="23"/>
      <c r="I126" s="12"/>
      <c r="M126" s="12"/>
      <c r="Q126" s="12"/>
      <c r="R126" s="23"/>
      <c r="S126" s="12"/>
      <c r="T126" s="12"/>
      <c r="U126" s="12"/>
      <c r="Y126" s="23"/>
      <c r="Z126" s="12"/>
      <c r="AA126" s="12"/>
      <c r="AB126" s="12"/>
      <c r="AC126" s="23"/>
      <c r="AD126" s="12"/>
      <c r="AE126" s="12"/>
      <c r="AF126" s="23"/>
      <c r="AG126" s="12"/>
      <c r="AK126" s="12"/>
      <c r="AL126" s="12"/>
      <c r="AM126" s="23"/>
      <c r="AN126" s="12"/>
      <c r="AO126" s="12"/>
      <c r="AP126" s="12"/>
      <c r="AQ126" s="23"/>
      <c r="AR126" s="12"/>
      <c r="AS126" s="12"/>
      <c r="AT126" s="12"/>
      <c r="AU126" s="23"/>
      <c r="AV126" s="12"/>
      <c r="AW126" s="12"/>
      <c r="AX126" s="23"/>
      <c r="AY126" s="12"/>
      <c r="AZ126" s="12"/>
    </row>
    <row r="127" spans="2:60" x14ac:dyDescent="0.25">
      <c r="C127" s="12"/>
      <c r="D127" s="23"/>
      <c r="F127" s="12"/>
      <c r="G127" s="12"/>
      <c r="H127" s="23"/>
      <c r="I127" s="12"/>
      <c r="M127" s="12"/>
      <c r="Q127" s="12"/>
      <c r="R127" s="23"/>
      <c r="S127" s="12"/>
      <c r="T127" s="12"/>
      <c r="U127" s="12"/>
      <c r="Y127" s="23"/>
      <c r="Z127" s="12"/>
      <c r="AA127" s="12"/>
      <c r="AB127" s="12"/>
      <c r="AC127" s="23"/>
      <c r="AD127" s="12"/>
      <c r="AE127" s="12"/>
      <c r="AF127" s="23"/>
      <c r="AG127" s="12"/>
      <c r="AK127" s="12"/>
      <c r="AL127" s="12"/>
      <c r="AM127" s="23"/>
      <c r="AN127" s="12"/>
      <c r="AO127" s="12"/>
      <c r="AP127" s="12"/>
      <c r="AQ127" s="23"/>
      <c r="AR127" s="12"/>
      <c r="AS127" s="12"/>
      <c r="AT127" s="12"/>
      <c r="AU127" s="23"/>
      <c r="AV127" s="12"/>
      <c r="AW127" s="12"/>
      <c r="AX127" s="23"/>
      <c r="AY127" s="12"/>
      <c r="AZ127" s="12"/>
    </row>
    <row r="128" spans="2:60" x14ac:dyDescent="0.25">
      <c r="B128" s="12"/>
      <c r="C128" s="12"/>
      <c r="D128" s="23"/>
      <c r="F128" s="12"/>
      <c r="G128" s="12"/>
      <c r="H128" s="12"/>
      <c r="I128" s="12"/>
      <c r="J128" s="12"/>
      <c r="K128" s="12"/>
      <c r="L128" s="12"/>
      <c r="M128" s="12"/>
      <c r="N128" s="12"/>
      <c r="O128" s="26"/>
      <c r="P128" s="12"/>
      <c r="Q128" s="12"/>
      <c r="R128" s="23"/>
      <c r="S128" s="12"/>
      <c r="T128" s="12"/>
      <c r="U128" s="12"/>
      <c r="V128" s="23"/>
      <c r="W128" s="12"/>
      <c r="X128" s="12"/>
      <c r="Y128" s="23"/>
      <c r="Z128" s="12"/>
      <c r="AA128" s="12"/>
      <c r="AB128" s="12"/>
      <c r="AC128" s="23"/>
      <c r="AD128" s="12"/>
      <c r="AE128" s="12"/>
      <c r="AF128" s="23"/>
      <c r="AG128" s="12"/>
      <c r="AK128" s="12"/>
      <c r="AL128" s="12"/>
      <c r="AM128" s="23"/>
      <c r="AN128" s="12"/>
      <c r="AO128" s="12"/>
      <c r="AP128" s="12"/>
      <c r="AQ128" s="23"/>
      <c r="AR128" s="12"/>
      <c r="AS128" s="12"/>
      <c r="AT128" s="12"/>
      <c r="AU128" s="23"/>
      <c r="AV128" s="12"/>
      <c r="AW128" s="12"/>
      <c r="AX128" s="23"/>
      <c r="AY128" s="12"/>
      <c r="AZ128" s="12"/>
    </row>
    <row r="129" spans="2:52" x14ac:dyDescent="0.25">
      <c r="B129" s="12"/>
      <c r="C129" s="21"/>
      <c r="D129" s="22"/>
      <c r="F129" s="12"/>
      <c r="G129" s="12"/>
      <c r="H129" s="12"/>
      <c r="I129" s="12"/>
      <c r="J129" s="12"/>
      <c r="K129" s="12"/>
      <c r="L129" s="12"/>
      <c r="M129" s="12"/>
      <c r="N129" s="12"/>
      <c r="O129" s="26"/>
      <c r="P129" s="12"/>
      <c r="Q129" s="12"/>
      <c r="R129" s="23"/>
      <c r="S129" s="12"/>
      <c r="T129" s="12"/>
      <c r="U129" s="12"/>
      <c r="V129" s="23"/>
      <c r="W129" s="12"/>
      <c r="X129" s="12"/>
      <c r="Y129" s="23"/>
      <c r="Z129" s="12"/>
      <c r="AA129" s="12"/>
      <c r="AB129" s="12"/>
      <c r="AC129" s="23"/>
      <c r="AD129" s="12"/>
      <c r="AE129" s="12"/>
      <c r="AF129" s="23"/>
      <c r="AG129" s="12"/>
      <c r="AK129" s="12"/>
      <c r="AL129" s="12"/>
      <c r="AM129" s="23"/>
      <c r="AN129" s="12"/>
      <c r="AO129" s="12"/>
      <c r="AP129" s="12"/>
      <c r="AQ129" s="23"/>
      <c r="AR129" s="12"/>
      <c r="AS129" s="12"/>
      <c r="AT129" s="12"/>
      <c r="AU129" s="23"/>
      <c r="AV129" s="12"/>
      <c r="AW129" s="12"/>
      <c r="AX129" s="23"/>
      <c r="AY129" s="12"/>
      <c r="AZ129" s="12"/>
    </row>
    <row r="130" spans="2:52" x14ac:dyDescent="0.25">
      <c r="B130" s="12"/>
      <c r="C130" s="12"/>
      <c r="D130" s="23"/>
      <c r="F130" s="12"/>
      <c r="G130" s="12"/>
      <c r="H130" s="12"/>
      <c r="I130" s="12"/>
      <c r="J130" s="12"/>
      <c r="K130" s="12"/>
      <c r="L130" s="12"/>
      <c r="M130" s="12"/>
      <c r="N130" s="12"/>
      <c r="O130" s="26"/>
      <c r="P130" s="12"/>
      <c r="Q130" s="12"/>
      <c r="R130" s="23"/>
      <c r="S130" s="12"/>
      <c r="T130" s="12"/>
      <c r="U130" s="12"/>
      <c r="V130" s="23"/>
      <c r="W130" s="12"/>
      <c r="X130" s="12"/>
      <c r="Y130" s="23"/>
      <c r="Z130" s="12"/>
      <c r="AA130" s="12"/>
      <c r="AB130" s="12"/>
      <c r="AC130" s="23"/>
      <c r="AD130" s="12"/>
      <c r="AE130" s="12"/>
      <c r="AF130" s="23"/>
      <c r="AG130" s="12"/>
      <c r="AK130" s="12"/>
      <c r="AL130" s="12"/>
      <c r="AM130" s="23"/>
      <c r="AN130" s="12"/>
      <c r="AO130" s="12"/>
      <c r="AP130" s="12"/>
      <c r="AQ130" s="23"/>
      <c r="AR130" s="12"/>
      <c r="AS130" s="12"/>
      <c r="AT130" s="12"/>
      <c r="AU130" s="23"/>
      <c r="AV130" s="12"/>
      <c r="AW130" s="12"/>
      <c r="AX130" s="23"/>
      <c r="AY130" s="12"/>
      <c r="AZ130" s="12"/>
    </row>
    <row r="131" spans="2:52" x14ac:dyDescent="0.25">
      <c r="B131" s="12"/>
      <c r="C131" s="12"/>
      <c r="D131" s="23"/>
    </row>
    <row r="132" spans="2:52" x14ac:dyDescent="0.25">
      <c r="B132" s="12"/>
      <c r="C132" s="12"/>
      <c r="D132" s="23"/>
      <c r="F132" s="3"/>
    </row>
    <row r="133" spans="2:52" x14ac:dyDescent="0.25">
      <c r="C133" s="12"/>
      <c r="D133" s="23"/>
    </row>
    <row r="134" spans="2:52" x14ac:dyDescent="0.25">
      <c r="B134" s="12"/>
      <c r="C134" s="12"/>
      <c r="D134" s="23"/>
      <c r="I134" s="12"/>
      <c r="M134" s="12"/>
      <c r="Q134" s="12"/>
      <c r="U134" s="12"/>
      <c r="Y134" s="23"/>
      <c r="AC134" s="23"/>
      <c r="AG134" s="12"/>
      <c r="AK134" s="12"/>
      <c r="AO134" s="12"/>
      <c r="AS134" s="12"/>
    </row>
    <row r="135" spans="2:52" x14ac:dyDescent="0.25">
      <c r="B135" s="12"/>
      <c r="C135" s="21"/>
      <c r="D135" s="22"/>
      <c r="I135" s="12"/>
      <c r="M135" s="12"/>
      <c r="Q135" s="12"/>
      <c r="U135" s="12"/>
      <c r="Y135" s="23"/>
      <c r="AC135" s="23"/>
      <c r="AD135" s="12"/>
      <c r="AE135" s="12"/>
      <c r="AF135" s="23"/>
      <c r="AG135" s="12"/>
      <c r="AK135" s="12"/>
      <c r="AL135" s="12"/>
      <c r="AM135" s="23"/>
      <c r="AN135" s="12"/>
      <c r="AO135" s="12"/>
      <c r="AP135" s="12"/>
      <c r="AQ135" s="23"/>
      <c r="AR135" s="12"/>
      <c r="AS135" s="12"/>
    </row>
    <row r="136" spans="2:52" x14ac:dyDescent="0.25">
      <c r="B136" s="12"/>
      <c r="C136" s="12"/>
      <c r="D136" s="23"/>
      <c r="I136" s="12"/>
      <c r="M136" s="12"/>
      <c r="Q136" s="12"/>
      <c r="R136" s="23"/>
      <c r="S136" s="12"/>
      <c r="T136" s="12"/>
      <c r="U136" s="12"/>
      <c r="Y136" s="23"/>
      <c r="AC136" s="23"/>
      <c r="AD136" s="12"/>
      <c r="AE136" s="12"/>
      <c r="AF136" s="23"/>
      <c r="AG136" s="12"/>
      <c r="AK136" s="12"/>
      <c r="AL136" s="12"/>
      <c r="AM136" s="23"/>
      <c r="AN136" s="12"/>
      <c r="AO136" s="12"/>
      <c r="AP136" s="12"/>
      <c r="AQ136" s="23"/>
      <c r="AR136" s="12"/>
      <c r="AS136" s="12"/>
      <c r="AT136" s="12"/>
      <c r="AU136" s="23"/>
      <c r="AV136" s="12"/>
    </row>
    <row r="137" spans="2:52" x14ac:dyDescent="0.25">
      <c r="B137" s="12"/>
      <c r="C137" s="12"/>
      <c r="D137" s="23"/>
      <c r="I137" s="12"/>
      <c r="M137" s="12"/>
      <c r="Q137" s="12"/>
      <c r="R137" s="23"/>
      <c r="S137" s="12"/>
      <c r="T137" s="12"/>
      <c r="U137" s="12"/>
      <c r="Y137" s="23"/>
      <c r="AC137" s="23"/>
      <c r="AD137" s="12"/>
      <c r="AE137" s="12"/>
      <c r="AF137" s="23"/>
      <c r="AG137" s="12"/>
      <c r="AK137" s="12"/>
      <c r="AL137" s="12"/>
      <c r="AM137" s="23"/>
      <c r="AN137" s="12"/>
      <c r="AO137" s="12"/>
      <c r="AP137" s="12"/>
      <c r="AQ137" s="23"/>
      <c r="AR137" s="12"/>
      <c r="AS137" s="12"/>
      <c r="AT137" s="12"/>
      <c r="AU137" s="23"/>
      <c r="AV137" s="12"/>
    </row>
    <row r="138" spans="2:52" x14ac:dyDescent="0.25">
      <c r="B138" s="12"/>
      <c r="C138" s="12"/>
      <c r="D138" s="23"/>
      <c r="F138" s="12"/>
      <c r="G138" s="12"/>
      <c r="H138" s="23"/>
      <c r="I138" s="12"/>
      <c r="M138" s="12"/>
      <c r="N138" s="12"/>
      <c r="O138" s="26"/>
      <c r="P138" s="12"/>
      <c r="Q138" s="12"/>
      <c r="R138" s="23"/>
      <c r="S138" s="12"/>
      <c r="T138" s="12"/>
      <c r="U138" s="12"/>
      <c r="Y138" s="23"/>
      <c r="Z138" s="12"/>
      <c r="AA138" s="12"/>
      <c r="AB138" s="12"/>
      <c r="AC138" s="23"/>
      <c r="AD138" s="12"/>
      <c r="AE138" s="12"/>
      <c r="AF138" s="23"/>
      <c r="AG138" s="12"/>
      <c r="AK138" s="12"/>
      <c r="AL138" s="12"/>
      <c r="AM138" s="23"/>
      <c r="AN138" s="12"/>
      <c r="AO138" s="12"/>
      <c r="AP138" s="12"/>
      <c r="AQ138" s="23"/>
      <c r="AR138" s="12"/>
      <c r="AS138" s="12"/>
      <c r="AT138" s="12"/>
      <c r="AU138" s="23"/>
      <c r="AV138" s="12"/>
    </row>
    <row r="139" spans="2:52" x14ac:dyDescent="0.25">
      <c r="B139" s="12"/>
      <c r="C139" s="12"/>
      <c r="D139" s="23"/>
      <c r="F139" s="12"/>
      <c r="G139" s="12"/>
      <c r="H139" s="23"/>
      <c r="I139" s="12"/>
      <c r="M139" s="12"/>
      <c r="N139" s="12"/>
      <c r="O139" s="26"/>
      <c r="P139" s="12"/>
      <c r="Q139" s="12"/>
      <c r="R139" s="23"/>
      <c r="S139" s="12"/>
      <c r="T139" s="12"/>
      <c r="U139" s="12"/>
      <c r="Y139" s="23"/>
      <c r="Z139" s="12"/>
      <c r="AA139" s="12"/>
      <c r="AB139" s="12"/>
      <c r="AC139" s="23"/>
      <c r="AD139" s="12"/>
      <c r="AE139" s="12"/>
      <c r="AF139" s="23"/>
      <c r="AG139" s="12"/>
      <c r="AK139" s="12"/>
      <c r="AL139" s="12"/>
      <c r="AM139" s="23"/>
      <c r="AN139" s="12"/>
      <c r="AO139" s="12"/>
      <c r="AP139" s="12"/>
      <c r="AQ139" s="23"/>
      <c r="AR139" s="12"/>
      <c r="AS139" s="12"/>
      <c r="AT139" s="12"/>
      <c r="AU139" s="23"/>
      <c r="AV139" s="12"/>
    </row>
    <row r="140" spans="2:52" x14ac:dyDescent="0.25">
      <c r="B140" s="12"/>
      <c r="C140" s="12"/>
      <c r="D140" s="23"/>
      <c r="F140" s="12"/>
      <c r="G140" s="12"/>
      <c r="H140" s="12"/>
      <c r="I140" s="12"/>
      <c r="J140" s="12"/>
      <c r="K140" s="12"/>
      <c r="L140" s="12"/>
      <c r="M140" s="12"/>
      <c r="N140" s="12"/>
      <c r="O140" s="26"/>
      <c r="P140" s="12"/>
      <c r="Q140" s="12"/>
      <c r="R140" s="23"/>
      <c r="S140" s="12"/>
      <c r="T140" s="12"/>
      <c r="U140" s="12"/>
      <c r="Y140" s="23"/>
      <c r="Z140" s="12"/>
      <c r="AA140" s="12"/>
      <c r="AB140" s="12"/>
      <c r="AC140" s="23"/>
      <c r="AD140" s="12"/>
      <c r="AE140" s="12"/>
      <c r="AF140" s="23"/>
      <c r="AG140" s="12"/>
      <c r="AK140" s="12"/>
      <c r="AL140" s="12"/>
      <c r="AM140" s="23"/>
      <c r="AN140" s="12"/>
      <c r="AO140" s="12"/>
      <c r="AP140" s="12"/>
      <c r="AQ140" s="23"/>
      <c r="AR140" s="12"/>
      <c r="AS140" s="12"/>
      <c r="AT140" s="12"/>
      <c r="AU140" s="23"/>
      <c r="AV140" s="12"/>
    </row>
    <row r="141" spans="2:52" x14ac:dyDescent="0.25">
      <c r="B141" s="12"/>
      <c r="C141" s="12"/>
      <c r="D141" s="23"/>
      <c r="F141" s="12"/>
      <c r="G141" s="12"/>
      <c r="H141" s="12"/>
      <c r="I141" s="12"/>
      <c r="J141" s="12"/>
      <c r="K141" s="12"/>
      <c r="L141" s="12"/>
      <c r="M141" s="12"/>
      <c r="N141" s="12"/>
      <c r="O141" s="26"/>
      <c r="P141" s="12"/>
      <c r="Q141" s="12"/>
      <c r="R141" s="23"/>
      <c r="S141" s="12"/>
      <c r="T141" s="12"/>
      <c r="U141" s="12"/>
      <c r="V141" s="23"/>
      <c r="W141" s="12"/>
      <c r="X141" s="12"/>
      <c r="Y141" s="23"/>
      <c r="Z141" s="12"/>
      <c r="AA141" s="12"/>
      <c r="AB141" s="12"/>
      <c r="AC141" s="23"/>
      <c r="AD141" s="12"/>
      <c r="AE141" s="12"/>
      <c r="AF141" s="23"/>
      <c r="AG141" s="12"/>
      <c r="AK141" s="12"/>
      <c r="AL141" s="12"/>
      <c r="AM141" s="23"/>
      <c r="AN141" s="12"/>
      <c r="AO141" s="12"/>
      <c r="AP141" s="12"/>
      <c r="AQ141" s="23"/>
      <c r="AR141" s="12"/>
      <c r="AS141" s="12"/>
      <c r="AT141" s="12"/>
      <c r="AU141" s="23"/>
      <c r="AV141" s="12"/>
    </row>
    <row r="142" spans="2:52" x14ac:dyDescent="0.25">
      <c r="B142" s="12"/>
      <c r="C142" s="12"/>
      <c r="D142" s="23"/>
      <c r="F142" s="12"/>
      <c r="G142" s="12"/>
      <c r="H142" s="12"/>
      <c r="I142" s="12"/>
      <c r="J142" s="12"/>
      <c r="K142" s="12"/>
      <c r="L142" s="12"/>
      <c r="M142" s="12"/>
      <c r="N142" s="12"/>
      <c r="O142" s="26"/>
      <c r="P142" s="12"/>
      <c r="Q142" s="12"/>
      <c r="R142" s="23"/>
      <c r="S142" s="12"/>
      <c r="T142" s="12"/>
      <c r="U142" s="12"/>
      <c r="V142" s="23"/>
      <c r="W142" s="12"/>
      <c r="X142" s="12"/>
      <c r="Y142" s="23"/>
      <c r="Z142" s="12"/>
      <c r="AA142" s="12"/>
      <c r="AB142" s="12"/>
      <c r="AC142" s="23"/>
      <c r="AD142" s="12"/>
      <c r="AE142" s="12"/>
      <c r="AF142" s="23"/>
      <c r="AG142" s="12"/>
      <c r="AK142" s="12"/>
      <c r="AL142" s="12"/>
      <c r="AM142" s="23"/>
      <c r="AN142" s="12"/>
      <c r="AO142" s="12"/>
      <c r="AP142" s="12"/>
      <c r="AQ142" s="23"/>
      <c r="AR142" s="12"/>
      <c r="AS142" s="12"/>
      <c r="AT142" s="12"/>
      <c r="AU142" s="23"/>
      <c r="AV142" s="12"/>
    </row>
    <row r="143" spans="2:52" x14ac:dyDescent="0.25">
      <c r="B143" s="12"/>
      <c r="C143" s="12"/>
      <c r="D143" s="23"/>
      <c r="F143" s="12"/>
      <c r="G143" s="12"/>
      <c r="H143" s="12"/>
      <c r="I143" s="12"/>
      <c r="J143" s="12"/>
      <c r="K143" s="12"/>
      <c r="L143" s="12"/>
      <c r="M143" s="12"/>
      <c r="N143" s="12"/>
      <c r="O143" s="26"/>
      <c r="P143" s="12"/>
      <c r="Q143" s="12"/>
      <c r="R143" s="23"/>
      <c r="S143" s="12"/>
      <c r="T143" s="12"/>
      <c r="U143" s="12"/>
      <c r="V143" s="23"/>
      <c r="W143" s="12"/>
      <c r="X143" s="12"/>
      <c r="Y143" s="23"/>
      <c r="Z143" s="12"/>
      <c r="AA143" s="12"/>
      <c r="AB143" s="12"/>
      <c r="AC143" s="23"/>
      <c r="AD143" s="12"/>
      <c r="AE143" s="12"/>
      <c r="AF143" s="23"/>
      <c r="AG143" s="12"/>
      <c r="AK143" s="12"/>
      <c r="AL143" s="12"/>
      <c r="AM143" s="23"/>
      <c r="AN143" s="12"/>
      <c r="AO143" s="12"/>
      <c r="AP143" s="12"/>
      <c r="AQ143" s="23"/>
      <c r="AR143" s="12"/>
      <c r="AS143" s="12"/>
      <c r="AT143" s="12"/>
      <c r="AU143" s="23"/>
      <c r="AV143" s="12"/>
    </row>
    <row r="144" spans="2:52" x14ac:dyDescent="0.25">
      <c r="B144" s="12"/>
      <c r="C144" s="12"/>
      <c r="D144" s="23"/>
    </row>
    <row r="145" spans="2:12" x14ac:dyDescent="0.25">
      <c r="C145" s="12"/>
      <c r="D145" s="23"/>
    </row>
    <row r="146" spans="2:12" x14ac:dyDescent="0.25">
      <c r="B146" s="12"/>
      <c r="C146" s="12"/>
      <c r="D146" s="23"/>
    </row>
    <row r="147" spans="2:12" x14ac:dyDescent="0.25">
      <c r="B147" s="12"/>
      <c r="C147" s="27"/>
      <c r="D147" s="22"/>
    </row>
    <row r="148" spans="2:12" x14ac:dyDescent="0.25">
      <c r="B148" s="12"/>
      <c r="C148" s="12"/>
      <c r="D148" s="23"/>
    </row>
    <row r="149" spans="2:12" x14ac:dyDescent="0.25">
      <c r="B149" s="12"/>
      <c r="C149" s="12"/>
      <c r="D149" s="23"/>
      <c r="E149" s="12"/>
    </row>
    <row r="150" spans="2:12" x14ac:dyDescent="0.25">
      <c r="C150" s="12"/>
      <c r="D150" s="23"/>
      <c r="E150"/>
    </row>
    <row r="151" spans="2:12" x14ac:dyDescent="0.25">
      <c r="B151" s="12"/>
      <c r="C151" s="12"/>
      <c r="D151" s="23"/>
      <c r="E151"/>
    </row>
    <row r="152" spans="2:12" x14ac:dyDescent="0.25">
      <c r="B152" s="12"/>
      <c r="C152" s="28"/>
      <c r="D152" s="22"/>
    </row>
    <row r="153" spans="2:12" x14ac:dyDescent="0.25">
      <c r="B153" s="12"/>
      <c r="C153" s="12"/>
      <c r="D153" s="23"/>
    </row>
    <row r="154" spans="2:12" x14ac:dyDescent="0.25">
      <c r="B154" s="12"/>
      <c r="C154" s="12"/>
      <c r="D154" s="23"/>
    </row>
    <row r="155" spans="2:12" x14ac:dyDescent="0.25">
      <c r="B155" s="12"/>
      <c r="C155" s="12"/>
      <c r="D155" s="23"/>
    </row>
    <row r="156" spans="2:12" x14ac:dyDescent="0.25">
      <c r="B156" s="12"/>
      <c r="C156" s="12"/>
      <c r="D156" s="23"/>
    </row>
    <row r="157" spans="2:12" x14ac:dyDescent="0.25">
      <c r="B157" s="12"/>
      <c r="C157" s="12"/>
      <c r="D157" s="23"/>
    </row>
    <row r="158" spans="2:12" x14ac:dyDescent="0.25">
      <c r="B158" s="12"/>
      <c r="C158" s="12"/>
      <c r="D158" s="23"/>
    </row>
    <row r="159" spans="2:12" x14ac:dyDescent="0.25">
      <c r="C159" s="12"/>
      <c r="D159" s="23"/>
      <c r="F159"/>
      <c r="G159"/>
      <c r="H159"/>
      <c r="I159" s="12"/>
      <c r="J159"/>
      <c r="K159"/>
      <c r="L159"/>
    </row>
    <row r="160" spans="2:12" x14ac:dyDescent="0.25">
      <c r="B160" s="12"/>
      <c r="C160" s="23"/>
      <c r="D160" s="23"/>
      <c r="F160"/>
      <c r="G160"/>
      <c r="H160"/>
      <c r="I160" s="12"/>
      <c r="J160"/>
      <c r="K160"/>
      <c r="L160"/>
    </row>
    <row r="161" spans="2:5" x14ac:dyDescent="0.25">
      <c r="B161" s="12"/>
      <c r="C161" s="28"/>
      <c r="D161" s="22"/>
    </row>
    <row r="162" spans="2:5" x14ac:dyDescent="0.25">
      <c r="B162" s="12"/>
      <c r="C162" s="12"/>
      <c r="D162" s="23"/>
      <c r="E162" s="12"/>
    </row>
    <row r="163" spans="2:5" x14ac:dyDescent="0.25">
      <c r="B163" s="12"/>
      <c r="C163" s="12"/>
      <c r="D163" s="23"/>
      <c r="E163" s="12"/>
    </row>
    <row r="164" spans="2:5" x14ac:dyDescent="0.25">
      <c r="C164" s="12"/>
      <c r="D164" s="23"/>
      <c r="E164" s="12"/>
    </row>
    <row r="165" spans="2:5" x14ac:dyDescent="0.25">
      <c r="B165" s="12"/>
      <c r="C165" s="12"/>
      <c r="D165" s="23"/>
      <c r="E165" s="12"/>
    </row>
    <row r="166" spans="2:5" x14ac:dyDescent="0.25">
      <c r="B166" s="12"/>
      <c r="C166" s="28"/>
      <c r="D166" s="22"/>
    </row>
    <row r="167" spans="2:5" x14ac:dyDescent="0.25">
      <c r="B167" s="12"/>
      <c r="C167" s="12"/>
      <c r="D167" s="23"/>
    </row>
    <row r="168" spans="2:5" x14ac:dyDescent="0.25">
      <c r="B168" s="3"/>
      <c r="C168" s="12"/>
      <c r="D168" s="23"/>
    </row>
    <row r="169" spans="2:5" x14ac:dyDescent="0.25">
      <c r="C169" s="23"/>
      <c r="D169" s="23"/>
    </row>
    <row r="170" spans="2:5" x14ac:dyDescent="0.25">
      <c r="B170" s="12"/>
    </row>
    <row r="171" spans="2:5" x14ac:dyDescent="0.25">
      <c r="B171" s="12"/>
      <c r="C171" s="21"/>
      <c r="D171" s="22"/>
    </row>
    <row r="172" spans="2:5" x14ac:dyDescent="0.25">
      <c r="B172" s="12"/>
      <c r="C172" s="12"/>
      <c r="D172" s="23"/>
    </row>
    <row r="173" spans="2:5" x14ac:dyDescent="0.25">
      <c r="B173" s="12"/>
      <c r="C173" s="12"/>
      <c r="D173" s="23"/>
    </row>
    <row r="174" spans="2:5" x14ac:dyDescent="0.25">
      <c r="B174" s="12"/>
      <c r="C174" s="12"/>
      <c r="D174" s="23"/>
    </row>
    <row r="175" spans="2:5" x14ac:dyDescent="0.25">
      <c r="B175" s="12"/>
      <c r="C175" s="12"/>
      <c r="D175" s="23"/>
    </row>
    <row r="176" spans="2:5" x14ac:dyDescent="0.25">
      <c r="B176" s="12"/>
      <c r="C176" s="12"/>
      <c r="D176" s="23"/>
    </row>
    <row r="177" spans="2:4" x14ac:dyDescent="0.25">
      <c r="B177" s="12"/>
      <c r="C177" s="12"/>
      <c r="D177" s="23"/>
    </row>
    <row r="178" spans="2:4" x14ac:dyDescent="0.25">
      <c r="C178" s="12"/>
      <c r="D178" s="23"/>
    </row>
    <row r="179" spans="2:4" x14ac:dyDescent="0.25">
      <c r="B179" s="12"/>
      <c r="C179" s="12"/>
      <c r="D179" s="23"/>
    </row>
    <row r="180" spans="2:4" x14ac:dyDescent="0.25">
      <c r="B180" s="12"/>
      <c r="C180" s="21"/>
      <c r="D180" s="22"/>
    </row>
    <row r="181" spans="2:4" x14ac:dyDescent="0.25">
      <c r="B181" s="12"/>
      <c r="C181" s="23"/>
      <c r="D181" s="12"/>
    </row>
    <row r="182" spans="2:4" x14ac:dyDescent="0.25">
      <c r="B182" s="12"/>
      <c r="C182" s="23"/>
      <c r="D182" s="12"/>
    </row>
    <row r="183" spans="2:4" x14ac:dyDescent="0.25">
      <c r="B183" s="12"/>
      <c r="C183" s="23"/>
      <c r="D183" s="12"/>
    </row>
    <row r="184" spans="2:4" x14ac:dyDescent="0.25">
      <c r="B184" s="12"/>
      <c r="C184" s="23"/>
      <c r="D184" s="12"/>
    </row>
    <row r="185" spans="2:4" x14ac:dyDescent="0.25">
      <c r="B185" s="12"/>
      <c r="C185" s="23"/>
      <c r="D185" s="12"/>
    </row>
    <row r="186" spans="2:4" x14ac:dyDescent="0.25">
      <c r="C186" s="23"/>
      <c r="D186" s="12"/>
    </row>
    <row r="187" spans="2:4" x14ac:dyDescent="0.25">
      <c r="B187" s="12"/>
      <c r="C187" s="23"/>
      <c r="D187" s="12"/>
    </row>
    <row r="188" spans="2:4" x14ac:dyDescent="0.25">
      <c r="B188" s="12"/>
      <c r="C188" s="21"/>
      <c r="D188" s="22"/>
    </row>
    <row r="189" spans="2:4" x14ac:dyDescent="0.25">
      <c r="B189" s="12"/>
      <c r="C189" s="12"/>
      <c r="D189" s="12"/>
    </row>
    <row r="190" spans="2:4" x14ac:dyDescent="0.25">
      <c r="B190" s="12"/>
      <c r="C190" s="12"/>
      <c r="D190" s="12"/>
    </row>
    <row r="191" spans="2:4" x14ac:dyDescent="0.25">
      <c r="C191" s="12"/>
      <c r="D191" s="12"/>
    </row>
    <row r="192" spans="2:4" x14ac:dyDescent="0.25">
      <c r="B192" s="23"/>
      <c r="C192" s="12"/>
      <c r="D192" s="12"/>
    </row>
    <row r="193" spans="2:4" x14ac:dyDescent="0.25">
      <c r="B193" s="23"/>
      <c r="C193" s="21"/>
      <c r="D193" s="22"/>
    </row>
    <row r="194" spans="2:4" x14ac:dyDescent="0.25">
      <c r="B194" s="23"/>
      <c r="C194" s="12"/>
      <c r="D194" s="12"/>
    </row>
    <row r="195" spans="2:4" x14ac:dyDescent="0.25">
      <c r="C195" s="12"/>
      <c r="D195" s="12"/>
    </row>
    <row r="196" spans="2:4" x14ac:dyDescent="0.25">
      <c r="B196" s="23"/>
      <c r="C196" s="12"/>
      <c r="D196" s="23"/>
    </row>
    <row r="197" spans="2:4" x14ac:dyDescent="0.25">
      <c r="B197" s="23"/>
      <c r="C197" s="21"/>
      <c r="D197" s="22"/>
    </row>
    <row r="198" spans="2:4" x14ac:dyDescent="0.25">
      <c r="B198" s="23"/>
      <c r="C198" s="12"/>
      <c r="D198" s="12"/>
    </row>
    <row r="199" spans="2:4" x14ac:dyDescent="0.25">
      <c r="B199" s="23"/>
      <c r="C199" s="12"/>
      <c r="D199" s="12"/>
    </row>
    <row r="200" spans="2:4" x14ac:dyDescent="0.25">
      <c r="B200" s="23"/>
      <c r="C200" s="12"/>
      <c r="D200" s="12"/>
    </row>
    <row r="201" spans="2:4" x14ac:dyDescent="0.25">
      <c r="B201" s="23"/>
      <c r="C201" s="12"/>
      <c r="D201" s="12"/>
    </row>
    <row r="202" spans="2:4" x14ac:dyDescent="0.25">
      <c r="C202" s="12"/>
      <c r="D202" s="12"/>
    </row>
    <row r="203" spans="2:4" x14ac:dyDescent="0.25">
      <c r="B203" s="12"/>
      <c r="C203" s="12"/>
      <c r="D203" s="12"/>
    </row>
    <row r="204" spans="2:4" x14ac:dyDescent="0.25">
      <c r="B204" s="12"/>
      <c r="C204" s="21"/>
      <c r="D204" s="22"/>
    </row>
    <row r="205" spans="2:4" x14ac:dyDescent="0.25">
      <c r="B205" s="12"/>
      <c r="C205" s="12"/>
      <c r="D205" s="12"/>
    </row>
    <row r="206" spans="2:4" x14ac:dyDescent="0.25">
      <c r="B206" s="12"/>
      <c r="C206" s="12"/>
      <c r="D206" s="12"/>
    </row>
    <row r="207" spans="2:4" x14ac:dyDescent="0.25">
      <c r="B207" s="12"/>
      <c r="C207" s="12"/>
      <c r="D207" s="12"/>
    </row>
    <row r="208" spans="2:4" x14ac:dyDescent="0.25">
      <c r="C208" s="12"/>
      <c r="D208" s="12"/>
    </row>
    <row r="209" spans="2:4" x14ac:dyDescent="0.25">
      <c r="B209" s="12"/>
      <c r="C209" s="12"/>
      <c r="D209" s="23"/>
    </row>
    <row r="210" spans="2:4" x14ac:dyDescent="0.25">
      <c r="B210" s="12"/>
      <c r="C210" s="21"/>
      <c r="D210" s="22"/>
    </row>
    <row r="211" spans="2:4" x14ac:dyDescent="0.25">
      <c r="B211" s="12"/>
      <c r="C211" s="12"/>
      <c r="D211" s="23"/>
    </row>
    <row r="212" spans="2:4" x14ac:dyDescent="0.25">
      <c r="B212" s="12"/>
      <c r="C212" s="12"/>
      <c r="D212" s="23"/>
    </row>
    <row r="213" spans="2:4" x14ac:dyDescent="0.25">
      <c r="B213" s="12"/>
      <c r="C213" s="12"/>
      <c r="D213" s="23"/>
    </row>
    <row r="214" spans="2:4" x14ac:dyDescent="0.25">
      <c r="B214" s="12"/>
      <c r="C214" s="12"/>
      <c r="D214" s="23"/>
    </row>
    <row r="215" spans="2:4" x14ac:dyDescent="0.25">
      <c r="B215" s="12"/>
      <c r="C215" s="12"/>
      <c r="D215" s="23"/>
    </row>
    <row r="216" spans="2:4" x14ac:dyDescent="0.25">
      <c r="B216" s="12"/>
      <c r="C216" s="12"/>
      <c r="D216" s="23"/>
    </row>
    <row r="217" spans="2:4" x14ac:dyDescent="0.25">
      <c r="B217" s="12"/>
      <c r="C217" s="23"/>
      <c r="D217" s="23"/>
    </row>
    <row r="218" spans="2:4" x14ac:dyDescent="0.25">
      <c r="B218" s="12"/>
      <c r="C218" s="23"/>
      <c r="D218" s="23"/>
    </row>
    <row r="219" spans="2:4" x14ac:dyDescent="0.25">
      <c r="B219" s="12"/>
      <c r="C219" s="23"/>
      <c r="D219" s="23"/>
    </row>
    <row r="220" spans="2:4" x14ac:dyDescent="0.25">
      <c r="C220" s="12"/>
      <c r="D220" s="23"/>
    </row>
    <row r="221" spans="2:4" x14ac:dyDescent="0.25">
      <c r="B221" s="12"/>
      <c r="C221" s="23"/>
      <c r="D221" s="23"/>
    </row>
    <row r="222" spans="2:4" x14ac:dyDescent="0.25">
      <c r="C222" s="27"/>
      <c r="D222" s="22"/>
    </row>
    <row r="223" spans="2:4" x14ac:dyDescent="0.25">
      <c r="B223" s="12"/>
      <c r="C223" s="23"/>
      <c r="D223" s="23"/>
    </row>
    <row r="224" spans="2:4" x14ac:dyDescent="0.25">
      <c r="B224" s="12"/>
      <c r="C224" s="21"/>
      <c r="D224" s="22"/>
    </row>
    <row r="225" spans="2:7" x14ac:dyDescent="0.25">
      <c r="B225" s="12"/>
      <c r="C225" s="23"/>
      <c r="D225" s="23"/>
    </row>
    <row r="226" spans="2:7" x14ac:dyDescent="0.25">
      <c r="B226" s="12"/>
      <c r="C226" s="23"/>
      <c r="D226" s="23"/>
    </row>
    <row r="227" spans="2:7" x14ac:dyDescent="0.25">
      <c r="B227" s="12"/>
      <c r="C227" s="23"/>
      <c r="D227" s="23"/>
    </row>
    <row r="228" spans="2:7" x14ac:dyDescent="0.25">
      <c r="C228" s="23"/>
      <c r="D228" s="23"/>
    </row>
    <row r="229" spans="2:7" x14ac:dyDescent="0.25">
      <c r="B229" s="12"/>
      <c r="C229" s="23"/>
      <c r="D229" s="23"/>
    </row>
    <row r="230" spans="2:7" x14ac:dyDescent="0.25">
      <c r="B230" s="12"/>
      <c r="C230" s="28"/>
      <c r="D230" s="22"/>
    </row>
    <row r="231" spans="2:7" x14ac:dyDescent="0.25">
      <c r="B231" s="12"/>
      <c r="C231" s="12"/>
      <c r="D231" s="23"/>
    </row>
    <row r="232" spans="2:7" x14ac:dyDescent="0.25">
      <c r="B232" s="3"/>
      <c r="C232" s="12"/>
      <c r="D232" s="23"/>
    </row>
    <row r="233" spans="2:7" x14ac:dyDescent="0.25">
      <c r="C233" s="23"/>
      <c r="D233" s="23"/>
    </row>
    <row r="234" spans="2:7" x14ac:dyDescent="0.25">
      <c r="B234" s="12"/>
    </row>
    <row r="235" spans="2:7" x14ac:dyDescent="0.25">
      <c r="B235" s="12"/>
      <c r="C235" s="21"/>
      <c r="D235" s="22"/>
    </row>
    <row r="236" spans="2:7" x14ac:dyDescent="0.25">
      <c r="B236" s="12"/>
      <c r="C236" s="12"/>
      <c r="D236" s="23"/>
    </row>
    <row r="237" spans="2:7" x14ac:dyDescent="0.25">
      <c r="B237" s="12"/>
      <c r="C237" s="23"/>
      <c r="D237" s="23"/>
    </row>
    <row r="238" spans="2:7" x14ac:dyDescent="0.25">
      <c r="B238" s="12"/>
      <c r="C238" s="12"/>
      <c r="D238" s="23"/>
      <c r="G238" s="12"/>
    </row>
    <row r="239" spans="2:7" x14ac:dyDescent="0.25">
      <c r="B239" s="12"/>
      <c r="C239" s="12"/>
      <c r="D239" s="23"/>
      <c r="G239" s="23"/>
    </row>
    <row r="240" spans="2:7" x14ac:dyDescent="0.25">
      <c r="B240" s="12"/>
      <c r="C240" s="12"/>
      <c r="D240" s="23"/>
      <c r="G240" s="12"/>
    </row>
    <row r="241" spans="2:7" x14ac:dyDescent="0.25">
      <c r="B241" s="12"/>
      <c r="C241" s="12"/>
      <c r="D241" s="23"/>
      <c r="G241" s="12"/>
    </row>
    <row r="242" spans="2:7" x14ac:dyDescent="0.25">
      <c r="C242" s="12"/>
      <c r="D242" s="23"/>
      <c r="G242" s="12"/>
    </row>
    <row r="243" spans="2:7" x14ac:dyDescent="0.25">
      <c r="B243" s="12"/>
      <c r="C243" s="12"/>
      <c r="D243" s="23"/>
      <c r="G243" s="12"/>
    </row>
    <row r="244" spans="2:7" x14ac:dyDescent="0.25">
      <c r="B244" s="12"/>
      <c r="C244" s="21"/>
      <c r="D244" s="22"/>
      <c r="G244" s="12"/>
    </row>
    <row r="245" spans="2:7" x14ac:dyDescent="0.25">
      <c r="B245" s="12"/>
      <c r="C245"/>
      <c r="D245" s="12"/>
      <c r="G245" s="12"/>
    </row>
    <row r="246" spans="2:7" x14ac:dyDescent="0.25">
      <c r="B246" s="12"/>
      <c r="C246" s="12"/>
      <c r="D246" s="12"/>
    </row>
    <row r="247" spans="2:7" x14ac:dyDescent="0.25">
      <c r="B247" s="12"/>
      <c r="C247" s="12"/>
      <c r="D247" s="12"/>
    </row>
    <row r="248" spans="2:7" x14ac:dyDescent="0.25">
      <c r="B248" s="12"/>
      <c r="C248" s="12"/>
      <c r="D248" s="12"/>
    </row>
    <row r="249" spans="2:7" x14ac:dyDescent="0.25">
      <c r="B249" s="12"/>
      <c r="C249" s="12"/>
      <c r="D249" s="12"/>
    </row>
    <row r="250" spans="2:7" x14ac:dyDescent="0.25">
      <c r="C250" s="12"/>
      <c r="D250" s="12"/>
    </row>
    <row r="251" spans="2:7" ht="16.149999999999999" customHeight="1" x14ac:dyDescent="0.25">
      <c r="B251" s="12"/>
      <c r="C251" s="12"/>
      <c r="D251" s="12"/>
    </row>
    <row r="252" spans="2:7" ht="16.149999999999999" customHeight="1" x14ac:dyDescent="0.25">
      <c r="B252" s="12"/>
      <c r="C252" s="21"/>
      <c r="D252" s="22"/>
    </row>
    <row r="253" spans="2:7" x14ac:dyDescent="0.25">
      <c r="B253" s="12"/>
      <c r="C253" s="12"/>
      <c r="D253" s="12"/>
    </row>
    <row r="254" spans="2:7" x14ac:dyDescent="0.25">
      <c r="B254" s="12"/>
      <c r="C254" s="12"/>
      <c r="D254" s="12"/>
    </row>
    <row r="255" spans="2:7" x14ac:dyDescent="0.25">
      <c r="C255" s="12"/>
      <c r="D255" s="12"/>
    </row>
    <row r="256" spans="2:7" x14ac:dyDescent="0.25">
      <c r="B256" s="12"/>
      <c r="C256" s="12"/>
      <c r="D256" s="12"/>
    </row>
    <row r="257" spans="2:4" x14ac:dyDescent="0.25">
      <c r="B257" s="12"/>
      <c r="C257" s="21"/>
      <c r="D257" s="22"/>
    </row>
    <row r="258" spans="2:4" x14ac:dyDescent="0.25">
      <c r="B258" s="12"/>
      <c r="C258" s="12"/>
      <c r="D258" s="12"/>
    </row>
    <row r="259" spans="2:4" x14ac:dyDescent="0.25">
      <c r="C259" s="12"/>
      <c r="D259" s="12"/>
    </row>
    <row r="260" spans="2:4" x14ac:dyDescent="0.25">
      <c r="B260" s="12"/>
      <c r="C260" s="12"/>
      <c r="D260" s="23"/>
    </row>
    <row r="261" spans="2:4" x14ac:dyDescent="0.25">
      <c r="B261" s="12"/>
      <c r="C261" s="21"/>
      <c r="D261" s="22"/>
    </row>
    <row r="262" spans="2:4" x14ac:dyDescent="0.25">
      <c r="B262" s="12"/>
      <c r="C262" s="12"/>
      <c r="D262" s="12"/>
    </row>
    <row r="263" spans="2:4" x14ac:dyDescent="0.25">
      <c r="B263" s="12"/>
      <c r="C263" s="12"/>
      <c r="D263" s="12"/>
    </row>
    <row r="264" spans="2:4" x14ac:dyDescent="0.25">
      <c r="B264" s="12"/>
      <c r="C264" s="12"/>
      <c r="D264" s="12"/>
    </row>
    <row r="265" spans="2:4" x14ac:dyDescent="0.25">
      <c r="B265" s="12"/>
      <c r="C265" s="12"/>
      <c r="D265" s="12"/>
    </row>
    <row r="266" spans="2:4" x14ac:dyDescent="0.25">
      <c r="C266" s="12"/>
      <c r="D266" s="12"/>
    </row>
    <row r="267" spans="2:4" x14ac:dyDescent="0.25">
      <c r="B267" s="12"/>
      <c r="C267" s="12"/>
      <c r="D267" s="12"/>
    </row>
    <row r="268" spans="2:4" x14ac:dyDescent="0.25">
      <c r="B268" s="12"/>
      <c r="C268" s="21"/>
      <c r="D268" s="22"/>
    </row>
    <row r="269" spans="2:4" x14ac:dyDescent="0.25">
      <c r="B269" s="12"/>
      <c r="C269" s="12"/>
      <c r="D269" s="12"/>
    </row>
    <row r="270" spans="2:4" x14ac:dyDescent="0.25">
      <c r="B270" s="12"/>
      <c r="C270" s="12"/>
      <c r="D270" s="12"/>
    </row>
    <row r="271" spans="2:4" x14ac:dyDescent="0.25">
      <c r="B271" s="12"/>
      <c r="C271" s="12"/>
      <c r="D271" s="12"/>
    </row>
    <row r="272" spans="2:4" x14ac:dyDescent="0.25">
      <c r="C272" s="12"/>
      <c r="D272" s="12"/>
    </row>
    <row r="273" spans="2:8" x14ac:dyDescent="0.25">
      <c r="B273" s="12"/>
      <c r="C273" s="12"/>
      <c r="D273" s="23"/>
    </row>
    <row r="274" spans="2:8" x14ac:dyDescent="0.25">
      <c r="B274" s="12"/>
      <c r="C274" s="21"/>
      <c r="D274" s="22"/>
    </row>
    <row r="275" spans="2:8" x14ac:dyDescent="0.25">
      <c r="B275" s="12"/>
      <c r="C275" s="12"/>
      <c r="D275" s="12"/>
    </row>
    <row r="276" spans="2:8" x14ac:dyDescent="0.25">
      <c r="B276" s="12"/>
      <c r="C276" s="12"/>
      <c r="D276" s="12"/>
    </row>
    <row r="277" spans="2:8" x14ac:dyDescent="0.25">
      <c r="B277" s="12"/>
      <c r="C277" s="12"/>
      <c r="D277" s="12"/>
    </row>
    <row r="278" spans="2:8" x14ac:dyDescent="0.25">
      <c r="B278" s="12"/>
      <c r="C278" s="12"/>
      <c r="D278" s="12"/>
    </row>
    <row r="279" spans="2:8" x14ac:dyDescent="0.25">
      <c r="B279" s="12"/>
      <c r="C279" s="12"/>
      <c r="D279" s="12"/>
    </row>
    <row r="280" spans="2:8" x14ac:dyDescent="0.25">
      <c r="B280" s="12"/>
      <c r="C280" s="12"/>
      <c r="D280" s="12"/>
    </row>
    <row r="281" spans="2:8" x14ac:dyDescent="0.25">
      <c r="B281" s="12"/>
      <c r="C281" s="23"/>
      <c r="D281" s="12"/>
    </row>
    <row r="282" spans="2:8" x14ac:dyDescent="0.25">
      <c r="B282" s="12"/>
      <c r="C282" s="23"/>
      <c r="D282" s="12"/>
    </row>
    <row r="283" spans="2:8" x14ac:dyDescent="0.25">
      <c r="B283" s="12"/>
      <c r="C283" s="23"/>
      <c r="D283" s="12"/>
    </row>
    <row r="284" spans="2:8" x14ac:dyDescent="0.25">
      <c r="C284" s="12"/>
      <c r="D284" s="12"/>
    </row>
    <row r="285" spans="2:8" x14ac:dyDescent="0.25">
      <c r="B285" s="12"/>
      <c r="C285" s="23"/>
      <c r="D285" s="12"/>
    </row>
    <row r="286" spans="2:8" x14ac:dyDescent="0.25">
      <c r="C286" s="27"/>
      <c r="D286" s="22"/>
    </row>
    <row r="287" spans="2:8" x14ac:dyDescent="0.25">
      <c r="B287" s="12"/>
      <c r="C287" s="23"/>
      <c r="D287" s="23"/>
    </row>
    <row r="288" spans="2:8" x14ac:dyDescent="0.25">
      <c r="B288" s="12"/>
      <c r="C288" s="28"/>
      <c r="D288" s="22"/>
      <c r="F288" s="12"/>
      <c r="G288" s="23"/>
      <c r="H288" s="23"/>
    </row>
    <row r="289" spans="2:60" x14ac:dyDescent="0.25">
      <c r="B289" s="12"/>
      <c r="C289" s="12"/>
      <c r="D289" s="23"/>
    </row>
    <row r="290" spans="2:60" x14ac:dyDescent="0.25">
      <c r="B290" s="3"/>
      <c r="C290" s="12"/>
      <c r="D290" s="23"/>
    </row>
    <row r="291" spans="2:60" x14ac:dyDescent="0.25">
      <c r="C291" s="23"/>
      <c r="D291" s="23"/>
    </row>
    <row r="292" spans="2:60" x14ac:dyDescent="0.25">
      <c r="B292" s="12"/>
    </row>
    <row r="293" spans="2:60" x14ac:dyDescent="0.25">
      <c r="B293" s="12"/>
      <c r="C293" s="21"/>
      <c r="D293" s="22"/>
    </row>
    <row r="294" spans="2:60" x14ac:dyDescent="0.25">
      <c r="B294" s="12"/>
      <c r="C294" s="12"/>
      <c r="D294" s="23"/>
    </row>
    <row r="295" spans="2:60" x14ac:dyDescent="0.25">
      <c r="B295" s="12"/>
      <c r="C295" s="23"/>
      <c r="D295" s="23"/>
    </row>
    <row r="296" spans="2:60" x14ac:dyDescent="0.25">
      <c r="B296" s="12"/>
      <c r="C296" s="12"/>
      <c r="D296" s="23"/>
    </row>
    <row r="297" spans="2:60" x14ac:dyDescent="0.25">
      <c r="B297" s="12"/>
      <c r="C297" s="12"/>
      <c r="D297" s="23"/>
    </row>
    <row r="298" spans="2:60" x14ac:dyDescent="0.25">
      <c r="B298" s="12"/>
      <c r="C298" s="12"/>
      <c r="D298" s="23"/>
    </row>
    <row r="299" spans="2:60" x14ac:dyDescent="0.25">
      <c r="B299" s="12"/>
      <c r="C299" s="12"/>
      <c r="D299" s="23"/>
      <c r="F299" s="3"/>
    </row>
    <row r="300" spans="2:60" x14ac:dyDescent="0.25">
      <c r="C300" s="12"/>
      <c r="D300" s="23"/>
    </row>
    <row r="301" spans="2:60" x14ac:dyDescent="0.25">
      <c r="B301" s="12"/>
      <c r="C301" s="12"/>
      <c r="D301" s="23"/>
      <c r="I301" s="12"/>
      <c r="M301" s="12"/>
      <c r="Q301" s="12"/>
      <c r="R301" s="23"/>
      <c r="S301" s="12"/>
      <c r="T301" s="12"/>
      <c r="U301" s="12"/>
      <c r="Y301" s="23"/>
      <c r="AC301" s="23"/>
      <c r="AD301" s="12"/>
      <c r="AE301" s="12"/>
      <c r="AF301" s="23"/>
      <c r="AG301" s="12"/>
      <c r="AK301" s="12"/>
      <c r="AL301" s="12"/>
      <c r="AM301" s="23"/>
      <c r="AN301" s="12"/>
      <c r="AO301" s="12"/>
      <c r="AP301" s="12"/>
      <c r="AQ301" s="23"/>
      <c r="AR301" s="12"/>
      <c r="AS301" s="12"/>
      <c r="AT301" s="12"/>
      <c r="AU301" s="23"/>
      <c r="AV301" s="12"/>
      <c r="AX301" s="12"/>
      <c r="AY301" s="23"/>
      <c r="AZ301" s="12"/>
      <c r="BB301" s="12"/>
      <c r="BC301" s="23"/>
      <c r="BD301" s="12"/>
      <c r="BF301" s="12"/>
      <c r="BG301" s="23"/>
      <c r="BH301" s="12"/>
    </row>
    <row r="302" spans="2:60" x14ac:dyDescent="0.25">
      <c r="B302" s="12"/>
      <c r="C302" s="21"/>
      <c r="D302" s="22"/>
      <c r="I302" s="12"/>
      <c r="M302" s="12"/>
      <c r="Q302" s="12"/>
      <c r="R302" s="23"/>
      <c r="S302" s="12"/>
      <c r="T302" s="12"/>
      <c r="U302" s="12"/>
      <c r="Y302" s="23"/>
      <c r="AC302" s="23"/>
      <c r="AD302" s="12"/>
      <c r="AE302" s="12"/>
      <c r="AF302" s="23"/>
      <c r="AG302" s="12"/>
      <c r="AK302" s="12"/>
      <c r="AL302" s="12"/>
      <c r="AM302" s="23"/>
      <c r="AN302" s="12"/>
      <c r="AO302" s="12"/>
      <c r="AP302" s="12"/>
      <c r="AQ302" s="23"/>
      <c r="AR302" s="12"/>
      <c r="AS302" s="12"/>
      <c r="AT302" s="12"/>
      <c r="AU302" s="23"/>
      <c r="AV302" s="12"/>
      <c r="AX302" s="12"/>
      <c r="AY302" s="23"/>
      <c r="AZ302" s="12"/>
      <c r="BB302" s="12"/>
      <c r="BC302" s="23"/>
      <c r="BD302" s="12"/>
      <c r="BF302" s="12"/>
      <c r="BG302" s="23"/>
      <c r="BH302" s="12"/>
    </row>
    <row r="303" spans="2:60" x14ac:dyDescent="0.25">
      <c r="B303" s="12"/>
      <c r="C303"/>
      <c r="D303" s="12"/>
      <c r="I303" s="12"/>
      <c r="M303" s="12"/>
      <c r="Q303" s="12"/>
      <c r="R303" s="23"/>
      <c r="S303" s="12"/>
      <c r="T303" s="12"/>
      <c r="U303" s="12"/>
      <c r="Y303" s="23"/>
      <c r="Z303" s="12"/>
      <c r="AA303" s="12"/>
      <c r="AB303" s="12"/>
      <c r="AC303" s="23"/>
      <c r="AD303" s="12"/>
      <c r="AE303" s="12"/>
      <c r="AF303" s="23"/>
      <c r="AG303" s="12"/>
      <c r="AK303" s="12"/>
      <c r="AL303" s="12"/>
      <c r="AM303" s="23"/>
      <c r="AN303" s="12"/>
      <c r="AO303" s="12"/>
      <c r="AP303" s="12"/>
      <c r="AQ303" s="23"/>
      <c r="AR303" s="12"/>
      <c r="AS303" s="12"/>
      <c r="AT303" s="12"/>
      <c r="AU303" s="23"/>
      <c r="AV303" s="12"/>
      <c r="AX303" s="12"/>
      <c r="AY303" s="23"/>
      <c r="AZ303" s="12"/>
      <c r="BB303" s="12"/>
      <c r="BC303" s="23"/>
      <c r="BD303" s="12"/>
      <c r="BF303" s="12"/>
      <c r="BG303" s="23"/>
      <c r="BH303" s="12"/>
    </row>
    <row r="304" spans="2:60" x14ac:dyDescent="0.25">
      <c r="B304" s="12"/>
      <c r="C304" s="12"/>
      <c r="D304" s="12"/>
      <c r="F304" s="12"/>
      <c r="G304" s="12"/>
      <c r="H304" s="23"/>
      <c r="I304" s="12"/>
      <c r="M304" s="12"/>
      <c r="Q304" s="12"/>
      <c r="R304" s="23"/>
      <c r="S304" s="12"/>
      <c r="T304" s="12"/>
      <c r="U304" s="12"/>
      <c r="Y304" s="23"/>
      <c r="Z304" s="12"/>
      <c r="AA304" s="12"/>
      <c r="AB304" s="12"/>
      <c r="AC304" s="23"/>
      <c r="AD304" s="12"/>
      <c r="AE304" s="12"/>
      <c r="AF304" s="23"/>
      <c r="AG304" s="12"/>
      <c r="AK304" s="12"/>
      <c r="AL304" s="12"/>
      <c r="AM304" s="23"/>
      <c r="AN304" s="12"/>
      <c r="AO304" s="12"/>
      <c r="AP304" s="12"/>
      <c r="AQ304" s="23"/>
      <c r="AR304" s="12"/>
      <c r="AS304" s="12"/>
      <c r="AT304" s="12"/>
      <c r="AU304" s="23"/>
      <c r="AV304" s="12"/>
      <c r="AX304" s="12"/>
      <c r="AY304" s="23"/>
      <c r="AZ304" s="12"/>
      <c r="BB304" s="12"/>
      <c r="BC304" s="23"/>
      <c r="BD304" s="12"/>
      <c r="BF304" s="12"/>
      <c r="BG304" s="23"/>
      <c r="BH304" s="12"/>
    </row>
    <row r="305" spans="2:60" x14ac:dyDescent="0.25">
      <c r="B305" s="12"/>
      <c r="C305" s="12"/>
      <c r="D305" s="12"/>
      <c r="F305" s="12"/>
      <c r="G305" s="12"/>
      <c r="H305" s="23"/>
      <c r="I305" s="12"/>
      <c r="M305" s="12"/>
      <c r="N305" s="12"/>
      <c r="O305" s="26"/>
      <c r="P305" s="12"/>
      <c r="Q305" s="12"/>
      <c r="R305" s="23"/>
      <c r="S305" s="12"/>
      <c r="T305" s="12"/>
      <c r="U305" s="12"/>
      <c r="Y305" s="23"/>
      <c r="Z305" s="12"/>
      <c r="AA305" s="12"/>
      <c r="AB305" s="12"/>
      <c r="AC305" s="23"/>
      <c r="AD305" s="12"/>
      <c r="AE305" s="12"/>
      <c r="AF305" s="23"/>
      <c r="AG305" s="12"/>
      <c r="AK305" s="12"/>
      <c r="AL305" s="12"/>
      <c r="AM305" s="23"/>
      <c r="AN305" s="12"/>
      <c r="AO305" s="12"/>
      <c r="AP305" s="12"/>
      <c r="AQ305" s="23"/>
      <c r="AR305" s="12"/>
      <c r="AS305" s="12"/>
      <c r="AT305" s="12"/>
      <c r="AU305" s="23"/>
      <c r="AV305" s="12"/>
      <c r="AX305" s="12"/>
      <c r="AY305" s="23"/>
      <c r="AZ305" s="12"/>
      <c r="BB305" s="12"/>
      <c r="BC305" s="23"/>
      <c r="BD305" s="12"/>
      <c r="BF305" s="12"/>
      <c r="BG305" s="23"/>
      <c r="BH305" s="12"/>
    </row>
    <row r="306" spans="2:60" x14ac:dyDescent="0.25">
      <c r="B306" s="12"/>
      <c r="C306" s="12"/>
      <c r="D306" s="12"/>
      <c r="F306" s="12"/>
      <c r="G306" s="12"/>
      <c r="H306" s="23"/>
      <c r="I306" s="12"/>
      <c r="M306" s="12"/>
      <c r="N306" s="12"/>
      <c r="O306" s="26"/>
      <c r="P306" s="12"/>
      <c r="Q306" s="12"/>
      <c r="R306" s="23"/>
      <c r="S306" s="12"/>
      <c r="T306" s="12"/>
      <c r="U306" s="12"/>
      <c r="Y306" s="23"/>
      <c r="Z306" s="12"/>
      <c r="AA306" s="12"/>
      <c r="AB306" s="12"/>
      <c r="AC306" s="23"/>
      <c r="AD306" s="12"/>
      <c r="AE306" s="12"/>
      <c r="AF306" s="23"/>
      <c r="AG306" s="12"/>
      <c r="AK306" s="12"/>
      <c r="AL306" s="12"/>
      <c r="AM306" s="23"/>
      <c r="AN306" s="12"/>
      <c r="AO306" s="12"/>
      <c r="AP306" s="12"/>
      <c r="AQ306" s="23"/>
      <c r="AR306" s="12"/>
      <c r="AS306" s="12"/>
      <c r="AT306" s="12"/>
      <c r="AU306" s="23"/>
      <c r="AV306" s="12"/>
      <c r="AX306" s="12"/>
      <c r="AY306" s="23"/>
      <c r="AZ306" s="12"/>
      <c r="BB306" s="12"/>
      <c r="BC306" s="23"/>
      <c r="BD306" s="12"/>
      <c r="BF306" s="12"/>
      <c r="BG306" s="23"/>
      <c r="BH306" s="12"/>
    </row>
    <row r="307" spans="2:60" x14ac:dyDescent="0.25">
      <c r="B307" s="12"/>
      <c r="C307" s="12"/>
      <c r="D307" s="12"/>
      <c r="F307" s="12"/>
      <c r="G307" s="12"/>
      <c r="H307" s="12"/>
      <c r="I307" s="12"/>
      <c r="J307" s="12"/>
      <c r="K307" s="12"/>
      <c r="L307" s="12"/>
      <c r="M307" s="12"/>
      <c r="N307" s="12"/>
      <c r="O307" s="26"/>
      <c r="P307" s="12"/>
      <c r="Q307" s="12"/>
      <c r="R307" s="23"/>
      <c r="S307" s="12"/>
      <c r="T307" s="12"/>
      <c r="U307" s="12"/>
      <c r="Y307" s="23"/>
      <c r="Z307" s="12"/>
      <c r="AA307" s="12"/>
      <c r="AB307" s="12"/>
      <c r="AC307" s="23"/>
      <c r="AD307" s="12"/>
      <c r="AE307" s="12"/>
      <c r="AF307" s="23"/>
      <c r="AG307" s="12"/>
      <c r="AK307" s="12"/>
      <c r="AL307" s="12"/>
      <c r="AM307" s="23"/>
      <c r="AN307" s="12"/>
      <c r="AO307" s="12"/>
      <c r="AP307" s="12"/>
      <c r="AQ307" s="23"/>
      <c r="AR307" s="12"/>
      <c r="AS307" s="12"/>
      <c r="AT307" s="12"/>
      <c r="AU307" s="23"/>
      <c r="AV307" s="12"/>
      <c r="AX307" s="12"/>
      <c r="AY307" s="23"/>
      <c r="AZ307" s="12"/>
      <c r="BB307" s="12"/>
      <c r="BC307" s="23"/>
      <c r="BD307" s="12"/>
      <c r="BF307" s="12"/>
      <c r="BG307" s="23"/>
      <c r="BH307" s="12"/>
    </row>
    <row r="308" spans="2:60" x14ac:dyDescent="0.25">
      <c r="C308" s="12"/>
      <c r="D308" s="12"/>
      <c r="F308" s="12"/>
      <c r="G308" s="12"/>
      <c r="H308" s="12"/>
      <c r="I308" s="12"/>
      <c r="J308" s="12"/>
      <c r="K308" s="12"/>
      <c r="L308" s="12"/>
      <c r="M308" s="12"/>
      <c r="N308" s="12"/>
      <c r="O308" s="26"/>
      <c r="P308" s="12"/>
      <c r="Q308" s="12"/>
      <c r="R308" s="23"/>
      <c r="S308" s="12"/>
      <c r="T308" s="12"/>
      <c r="U308" s="12"/>
      <c r="Y308" s="23"/>
      <c r="Z308" s="12"/>
      <c r="AA308" s="12"/>
      <c r="AB308" s="12"/>
      <c r="AC308" s="23"/>
      <c r="AD308" s="12"/>
      <c r="AE308" s="12"/>
      <c r="AF308" s="23"/>
      <c r="AG308" s="12"/>
      <c r="AK308" s="12"/>
      <c r="AL308" s="12"/>
      <c r="AM308" s="23"/>
      <c r="AN308" s="12"/>
      <c r="AO308" s="12"/>
      <c r="AP308" s="12"/>
      <c r="AQ308" s="23"/>
      <c r="AR308" s="12"/>
      <c r="AS308" s="12"/>
      <c r="AT308" s="12"/>
      <c r="AU308" s="23"/>
      <c r="AV308" s="12"/>
      <c r="AX308" s="12"/>
      <c r="AY308" s="23"/>
      <c r="AZ308" s="12"/>
      <c r="BB308" s="12"/>
      <c r="BC308" s="23"/>
      <c r="BD308" s="12"/>
      <c r="BF308" s="12"/>
      <c r="BG308" s="23"/>
      <c r="BH308" s="12"/>
    </row>
    <row r="309" spans="2:60" x14ac:dyDescent="0.25">
      <c r="B309" s="12"/>
      <c r="C309" s="12"/>
      <c r="D309" s="12"/>
      <c r="F309" s="12"/>
      <c r="G309" s="12"/>
      <c r="H309" s="12"/>
      <c r="I309" s="12"/>
      <c r="J309" s="12"/>
      <c r="K309" s="12"/>
      <c r="L309" s="12"/>
      <c r="M309" s="12"/>
      <c r="N309" s="12"/>
      <c r="O309" s="26"/>
      <c r="P309" s="12"/>
      <c r="Q309" s="12"/>
      <c r="R309" s="23"/>
      <c r="S309" s="12"/>
      <c r="T309" s="12"/>
      <c r="U309" s="12"/>
      <c r="Y309" s="23"/>
      <c r="Z309" s="12"/>
      <c r="AA309" s="12"/>
      <c r="AB309" s="12"/>
      <c r="AC309" s="23"/>
      <c r="AD309" s="12"/>
      <c r="AE309" s="12"/>
      <c r="AF309" s="23"/>
      <c r="AG309" s="12"/>
      <c r="AK309" s="12"/>
      <c r="AL309" s="12"/>
      <c r="AM309" s="23"/>
      <c r="AN309" s="12"/>
      <c r="AO309" s="12"/>
      <c r="AP309" s="12"/>
      <c r="AQ309" s="23"/>
      <c r="AR309" s="12"/>
      <c r="AS309" s="12"/>
      <c r="AT309" s="12"/>
      <c r="AU309" s="23"/>
      <c r="AV309" s="12"/>
      <c r="AX309" s="12"/>
      <c r="AY309" s="23"/>
      <c r="AZ309" s="12"/>
      <c r="BB309" s="12"/>
      <c r="BC309" s="23"/>
      <c r="BD309" s="12"/>
      <c r="BF309" s="12"/>
      <c r="BG309" s="23"/>
      <c r="BH309" s="12"/>
    </row>
    <row r="310" spans="2:60" x14ac:dyDescent="0.25">
      <c r="B310" s="12"/>
      <c r="C310" s="21"/>
      <c r="D310" s="22"/>
      <c r="F310" s="12"/>
      <c r="G310" s="12"/>
      <c r="H310" s="12"/>
      <c r="I310" s="12"/>
      <c r="J310" s="12"/>
      <c r="K310" s="12"/>
      <c r="L310" s="12"/>
      <c r="M310" s="12"/>
      <c r="N310" s="12"/>
      <c r="O310" s="26"/>
      <c r="P310" s="12"/>
      <c r="Q310" s="12"/>
      <c r="R310" s="23"/>
      <c r="S310" s="12"/>
      <c r="T310" s="12"/>
      <c r="U310" s="12"/>
      <c r="Y310" s="23"/>
      <c r="Z310" s="12"/>
      <c r="AA310" s="12"/>
      <c r="AB310" s="12"/>
      <c r="AC310" s="23"/>
      <c r="AD310" s="12"/>
      <c r="AE310" s="12"/>
      <c r="AF310" s="23"/>
      <c r="AG310" s="12"/>
      <c r="AK310" s="12"/>
      <c r="AL310" s="12"/>
      <c r="AM310" s="23"/>
      <c r="AN310" s="12"/>
      <c r="AO310" s="12"/>
      <c r="AP310" s="12"/>
      <c r="AQ310" s="23"/>
      <c r="AR310" s="12"/>
      <c r="AS310" s="12"/>
      <c r="AT310" s="12"/>
      <c r="AU310" s="23"/>
      <c r="AV310" s="12"/>
      <c r="AX310" s="12"/>
      <c r="AY310" s="23"/>
      <c r="AZ310" s="12"/>
      <c r="BB310" s="12"/>
      <c r="BC310" s="23"/>
      <c r="BD310" s="12"/>
      <c r="BF310" s="12"/>
      <c r="BG310" s="23"/>
      <c r="BH310" s="12"/>
    </row>
    <row r="311" spans="2:60" x14ac:dyDescent="0.25">
      <c r="B311" s="12"/>
      <c r="C311" s="12"/>
      <c r="D311" s="12"/>
      <c r="F311" s="12"/>
      <c r="G311" s="12"/>
      <c r="H311" s="12"/>
      <c r="I311" s="12"/>
      <c r="J311" s="12"/>
      <c r="K311" s="12"/>
      <c r="L311" s="12"/>
      <c r="M311" s="12"/>
      <c r="N311" s="12"/>
      <c r="O311" s="26"/>
      <c r="P311" s="12"/>
      <c r="Q311" s="12"/>
      <c r="R311" s="23"/>
      <c r="S311" s="12"/>
      <c r="T311" s="12"/>
      <c r="U311" s="12"/>
      <c r="V311" s="23"/>
      <c r="W311" s="12"/>
      <c r="X311" s="12"/>
      <c r="Y311" s="23"/>
      <c r="Z311" s="12"/>
      <c r="AA311" s="12"/>
      <c r="AB311" s="12"/>
      <c r="AC311" s="23"/>
      <c r="AD311" s="12"/>
      <c r="AE311" s="12"/>
      <c r="AF311" s="23"/>
      <c r="AG311" s="12"/>
      <c r="AK311" s="12"/>
      <c r="AL311" s="12"/>
      <c r="AM311" s="23"/>
      <c r="AN311" s="12"/>
      <c r="AO311" s="12"/>
      <c r="AP311" s="12"/>
      <c r="AQ311" s="23"/>
      <c r="AR311" s="12"/>
      <c r="AS311" s="12"/>
      <c r="AT311" s="12"/>
      <c r="AU311" s="23"/>
      <c r="AV311" s="12"/>
      <c r="AX311" s="12"/>
      <c r="AY311" s="23"/>
      <c r="AZ311" s="12"/>
      <c r="BB311" s="12"/>
      <c r="BC311" s="23"/>
      <c r="BD311" s="12"/>
    </row>
    <row r="312" spans="2:60" x14ac:dyDescent="0.25">
      <c r="B312" s="12"/>
      <c r="C312" s="12"/>
      <c r="D312" s="12"/>
      <c r="F312" s="12"/>
      <c r="G312" s="12"/>
      <c r="H312" s="12"/>
      <c r="I312" s="12"/>
      <c r="J312" s="12"/>
      <c r="K312" s="23"/>
      <c r="L312" s="12"/>
      <c r="M312" s="12"/>
      <c r="N312" s="23"/>
      <c r="O312" s="25"/>
      <c r="P312" s="12"/>
      <c r="Q312" s="12"/>
      <c r="R312" s="23"/>
      <c r="S312" s="12"/>
      <c r="T312" s="12"/>
      <c r="U312" s="23"/>
      <c r="V312" s="12"/>
      <c r="W312" s="12"/>
      <c r="X312" s="12"/>
      <c r="Y312" s="23"/>
      <c r="Z312" s="12"/>
      <c r="AA312" s="12"/>
      <c r="AB312" s="23"/>
      <c r="AC312" s="12"/>
      <c r="AG312" s="12"/>
      <c r="AK312" s="12"/>
      <c r="AL312" s="12"/>
      <c r="AM312" s="23"/>
      <c r="AN312" s="12"/>
      <c r="AO312" s="12"/>
      <c r="AP312" s="12"/>
      <c r="AQ312" s="23"/>
      <c r="AR312" s="12"/>
    </row>
    <row r="313" spans="2:60" x14ac:dyDescent="0.25">
      <c r="C313" s="12"/>
      <c r="D313" s="12"/>
    </row>
    <row r="314" spans="2:60" x14ac:dyDescent="0.25">
      <c r="B314" s="12"/>
      <c r="C314" s="12"/>
      <c r="D314" s="12"/>
    </row>
    <row r="315" spans="2:60" x14ac:dyDescent="0.25">
      <c r="B315" s="12"/>
      <c r="C315" s="21"/>
      <c r="D315" s="22"/>
    </row>
    <row r="316" spans="2:60" x14ac:dyDescent="0.25">
      <c r="B316" s="12"/>
      <c r="C316" s="12"/>
      <c r="D316" s="12"/>
    </row>
    <row r="317" spans="2:60" x14ac:dyDescent="0.25">
      <c r="C317" s="12"/>
      <c r="D317" s="12"/>
    </row>
    <row r="318" spans="2:60" x14ac:dyDescent="0.25">
      <c r="B318" s="12"/>
      <c r="C318" s="12"/>
      <c r="D318" s="23"/>
    </row>
    <row r="319" spans="2:60" x14ac:dyDescent="0.25">
      <c r="B319" s="12"/>
      <c r="C319" s="21"/>
      <c r="D319" s="22"/>
    </row>
    <row r="320" spans="2:60" x14ac:dyDescent="0.25">
      <c r="B320" s="12"/>
      <c r="C320" s="12"/>
      <c r="D320" s="12"/>
    </row>
    <row r="321" spans="2:4" x14ac:dyDescent="0.25">
      <c r="B321" s="12"/>
      <c r="C321" s="12"/>
      <c r="D321" s="12"/>
    </row>
    <row r="322" spans="2:4" x14ac:dyDescent="0.25">
      <c r="B322" s="12"/>
      <c r="C322" s="12"/>
      <c r="D322" s="12"/>
    </row>
    <row r="323" spans="2:4" x14ac:dyDescent="0.25">
      <c r="B323" s="12"/>
      <c r="C323" s="12"/>
      <c r="D323" s="12"/>
    </row>
    <row r="324" spans="2:4" x14ac:dyDescent="0.25">
      <c r="C324" s="12"/>
      <c r="D324" s="12"/>
    </row>
    <row r="325" spans="2:4" x14ac:dyDescent="0.25">
      <c r="B325" s="12"/>
      <c r="C325" s="12"/>
      <c r="D325" s="12"/>
    </row>
    <row r="326" spans="2:4" x14ac:dyDescent="0.25">
      <c r="B326" s="12"/>
      <c r="C326" s="21"/>
      <c r="D326" s="22"/>
    </row>
    <row r="327" spans="2:4" x14ac:dyDescent="0.25">
      <c r="B327" s="12"/>
      <c r="C327" s="12"/>
      <c r="D327" s="12"/>
    </row>
    <row r="328" spans="2:4" x14ac:dyDescent="0.25">
      <c r="B328" s="12"/>
      <c r="C328" s="12"/>
      <c r="D328" s="12"/>
    </row>
    <row r="329" spans="2:4" x14ac:dyDescent="0.25">
      <c r="B329" s="12"/>
      <c r="C329" s="12"/>
      <c r="D329" s="12"/>
    </row>
    <row r="330" spans="2:4" x14ac:dyDescent="0.25">
      <c r="C330" s="12"/>
      <c r="D330" s="12"/>
    </row>
    <row r="331" spans="2:4" x14ac:dyDescent="0.25">
      <c r="B331" s="12"/>
      <c r="C331" s="12"/>
      <c r="D331" s="23"/>
    </row>
    <row r="332" spans="2:4" x14ac:dyDescent="0.25">
      <c r="B332" s="12"/>
      <c r="C332" s="21"/>
      <c r="D332" s="22"/>
    </row>
    <row r="333" spans="2:4" x14ac:dyDescent="0.25">
      <c r="B333" s="12"/>
      <c r="C333" s="12"/>
      <c r="D333" s="12"/>
    </row>
    <row r="334" spans="2:4" x14ac:dyDescent="0.25">
      <c r="B334" s="12"/>
      <c r="C334" s="12"/>
      <c r="D334" s="12"/>
    </row>
    <row r="335" spans="2:4" x14ac:dyDescent="0.25">
      <c r="B335" s="12"/>
      <c r="C335" s="12"/>
      <c r="D335" s="12"/>
    </row>
    <row r="336" spans="2:4" x14ac:dyDescent="0.25">
      <c r="B336" s="12"/>
      <c r="C336" s="12"/>
      <c r="D336" s="12"/>
    </row>
    <row r="337" spans="2:4" x14ac:dyDescent="0.25">
      <c r="B337" s="12"/>
      <c r="C337" s="12"/>
      <c r="D337" s="12"/>
    </row>
    <row r="338" spans="2:4" x14ac:dyDescent="0.25">
      <c r="B338" s="12"/>
      <c r="C338" s="12"/>
      <c r="D338" s="12"/>
    </row>
    <row r="339" spans="2:4" x14ac:dyDescent="0.25">
      <c r="B339" s="12"/>
      <c r="C339" s="23"/>
      <c r="D339" s="12"/>
    </row>
    <row r="340" spans="2:4" x14ac:dyDescent="0.25">
      <c r="B340" s="12"/>
      <c r="C340" s="23"/>
      <c r="D340" s="12"/>
    </row>
    <row r="341" spans="2:4" x14ac:dyDescent="0.25">
      <c r="B341" s="12"/>
      <c r="C341" s="23"/>
      <c r="D341" s="12"/>
    </row>
    <row r="342" spans="2:4" x14ac:dyDescent="0.25">
      <c r="C342" s="12"/>
      <c r="D342" s="12"/>
    </row>
    <row r="343" spans="2:4" x14ac:dyDescent="0.25">
      <c r="B343" s="12"/>
      <c r="C343" s="23"/>
      <c r="D343" s="12"/>
    </row>
    <row r="344" spans="2:4" x14ac:dyDescent="0.25">
      <c r="B344" s="12"/>
      <c r="C344" s="28"/>
      <c r="D344" s="22"/>
    </row>
    <row r="345" spans="2:4" x14ac:dyDescent="0.25">
      <c r="B345" s="12"/>
      <c r="C345" s="12"/>
      <c r="D345" s="23"/>
    </row>
    <row r="346" spans="2:4" x14ac:dyDescent="0.25">
      <c r="C346" s="12"/>
      <c r="D346" s="23"/>
    </row>
    <row r="347" spans="2:4" x14ac:dyDescent="0.25">
      <c r="B347" s="12"/>
      <c r="C347" s="23"/>
      <c r="D347" s="23"/>
    </row>
    <row r="348" spans="2:4" x14ac:dyDescent="0.25">
      <c r="B348" s="12"/>
      <c r="C348" s="28"/>
      <c r="D348" s="22"/>
    </row>
    <row r="349" spans="2:4" x14ac:dyDescent="0.25">
      <c r="C349" s="12"/>
      <c r="D349" s="23"/>
    </row>
    <row r="350" spans="2:4" x14ac:dyDescent="0.25">
      <c r="B350" s="12"/>
      <c r="C350" s="12"/>
      <c r="D350" s="23"/>
    </row>
    <row r="351" spans="2:4" x14ac:dyDescent="0.25">
      <c r="B351" s="12"/>
      <c r="C351" s="28"/>
      <c r="D351" s="22"/>
    </row>
    <row r="352" spans="2:4" x14ac:dyDescent="0.25">
      <c r="C352" s="12"/>
      <c r="D352" s="23"/>
    </row>
    <row r="353" spans="2:4" x14ac:dyDescent="0.25">
      <c r="B353" s="12"/>
      <c r="C353" s="12"/>
      <c r="D353" s="23"/>
    </row>
    <row r="354" spans="2:4" x14ac:dyDescent="0.25">
      <c r="B354" s="12"/>
      <c r="C354" s="28"/>
      <c r="D354" s="22"/>
    </row>
    <row r="355" spans="2:4" x14ac:dyDescent="0.25">
      <c r="C355" s="12"/>
      <c r="D355" s="23"/>
    </row>
    <row r="356" spans="2:4" x14ac:dyDescent="0.25">
      <c r="B356" s="12"/>
      <c r="C356" s="12"/>
      <c r="D356" s="23"/>
    </row>
    <row r="357" spans="2:4" x14ac:dyDescent="0.25">
      <c r="B357" s="12"/>
      <c r="C357" s="28"/>
      <c r="D357" s="22"/>
    </row>
    <row r="358" spans="2:4" x14ac:dyDescent="0.25">
      <c r="B358" s="12"/>
      <c r="C358" s="12"/>
      <c r="D358" s="23"/>
    </row>
    <row r="359" spans="2:4" x14ac:dyDescent="0.25">
      <c r="C359" s="12"/>
      <c r="D359" s="23"/>
    </row>
    <row r="360" spans="2:4" x14ac:dyDescent="0.25">
      <c r="C360" s="12"/>
      <c r="D360" s="23"/>
    </row>
  </sheetData>
  <sheetProtection algorithmName="SHA-512" hashValue="poyOaOWrr8TMwvWFiBNOLKHE6lFQvT2tkwm2wdmOED51/XjOazVRQirv8e5YuKeQLhTagmvHzbaGg61S6c/BgQ==" saltValue="W4rLD3hP05OUat8iG5mmaw==" spinCount="100000" sheet="1" objects="1" scenarios="1"/>
  <phoneticPr fontId="16" type="noConversion"/>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hje xmlns="830fd529-db41-47fb-aff4-1941e201b6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Asiakirja" ma:contentTypeID="0x01010063BA2EC81F7F8548B19A19B7BD0652A6" ma:contentTypeVersion="15" ma:contentTypeDescription="Luo uusi asiakirja." ma:contentTypeScope="" ma:versionID="bb6707772d792a0f47a470240fafc17c">
  <xsd:schema xmlns:xsd="http://www.w3.org/2001/XMLSchema" xmlns:xs="http://www.w3.org/2001/XMLSchema" xmlns:p="http://schemas.microsoft.com/office/2006/metadata/properties" xmlns:ns2="830fd529-db41-47fb-aff4-1941e201b6a9" xmlns:ns3="ceb55eae-5365-4b69-978d-e6d87bfdd7c3" targetNamespace="http://schemas.microsoft.com/office/2006/metadata/properties" ma:root="true" ma:fieldsID="9a969a69e9b9948e718e243350010c31" ns2:_="" ns3:_="">
    <xsd:import namespace="830fd529-db41-47fb-aff4-1941e201b6a9"/>
    <xsd:import namespace="ceb55eae-5365-4b69-978d-e6d87bfdd7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Ohj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0fd529-db41-47fb-aff4-1941e201b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Ohje" ma:index="22" nillable="true" ma:displayName="Ohje" ma:description="https://motivaoy.sharepoint.com/sites/Seuranta-aputiimi/_layouts/OneNote.aspx?id=%2Fsites%2FSeuranta-aputiimi%2FJaetut%20asiakirjat%2FVuosiraportointi%2FSeuranta-apu%20tiimi&amp;wd=target%28Ty%C3%B6ohjeita.one%7C8FB8D28F-1DDB-4FA6-80CF-C5830EDE2DBE%2FRakennus%20tyyppien%20p%C3%A4ivitys%7C6F104517-E80D-4D5F-860D-E25566F7026C%2F%29&#10;onenote:https://motivaoy.sharepoint.com/sites/Seuranta-aputiimi/Jaetut%20asiakirjat/Vuosiraportointi/Seuranta-apu%20tiimi/Työohjeita.one#Rakennus%20tyyppien%20päivitys&amp;section-id={8FB8D28F-1DDB-4FA6-80CF-C5830EDE2DBE}&amp;page-id={6F104517-E80D-4D5F-860D-E25566F7026C}&amp;end" ma:format="Dropdown" ma:internalName="Ohj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b55eae-5365-4b69-978d-e6d87bfdd7c3"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B28BF1-9D42-4676-A6CE-E49E183F0920}">
  <ds:schemaRefs>
    <ds:schemaRef ds:uri="http://schemas.microsoft.com/office/infopath/2007/PartnerControls"/>
    <ds:schemaRef ds:uri="http://purl.org/dc/dcmitype/"/>
    <ds:schemaRef ds:uri="http://purl.org/dc/elements/1.1/"/>
    <ds:schemaRef ds:uri="http://schemas.microsoft.com/office/2006/documentManagement/types"/>
    <ds:schemaRef ds:uri="http://purl.org/dc/terms/"/>
    <ds:schemaRef ds:uri="http://www.w3.org/XML/1998/namespace"/>
    <ds:schemaRef ds:uri="http://schemas.openxmlformats.org/package/2006/metadata/core-properties"/>
    <ds:schemaRef ds:uri="ceb55eae-5365-4b69-978d-e6d87bfdd7c3"/>
    <ds:schemaRef ds:uri="830fd529-db41-47fb-aff4-1941e201b6a9"/>
    <ds:schemaRef ds:uri="http://schemas.microsoft.com/office/2006/metadata/properties"/>
  </ds:schemaRefs>
</ds:datastoreItem>
</file>

<file path=customXml/itemProps2.xml><?xml version="1.0" encoding="utf-8"?>
<ds:datastoreItem xmlns:ds="http://schemas.openxmlformats.org/officeDocument/2006/customXml" ds:itemID="{D4F153BA-9607-484A-A4F6-2F217C16A5CB}">
  <ds:schemaRefs>
    <ds:schemaRef ds:uri="http://schemas.microsoft.com/sharepoint/v3/contenttype/forms"/>
  </ds:schemaRefs>
</ds:datastoreItem>
</file>

<file path=customXml/itemProps3.xml><?xml version="1.0" encoding="utf-8"?>
<ds:datastoreItem xmlns:ds="http://schemas.openxmlformats.org/officeDocument/2006/customXml" ds:itemID="{A160D4DC-1A9E-4667-A22C-5115CC2432A3}">
  <ds:schemaRefs>
    <ds:schemaRef ds:uri="http://schemas.microsoft.com/DataMashup"/>
  </ds:schemaRefs>
</ds:datastoreItem>
</file>

<file path=customXml/itemProps4.xml><?xml version="1.0" encoding="utf-8"?>
<ds:datastoreItem xmlns:ds="http://schemas.openxmlformats.org/officeDocument/2006/customXml" ds:itemID="{4D98FCB2-8DDA-4926-891C-C98484D46D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0fd529-db41-47fb-aff4-1941e201b6a9"/>
    <ds:schemaRef ds:uri="ceb55eae-5365-4b69-978d-e6d87bfdd7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19</vt:i4>
      </vt:variant>
    </vt:vector>
  </HeadingPairs>
  <TitlesOfParts>
    <vt:vector size="22" baseType="lpstr">
      <vt:lpstr>Ohje</vt:lpstr>
      <vt:lpstr>Toimenpiteet</vt:lpstr>
      <vt:lpstr>Toimenpiteiden luokittelu</vt:lpstr>
      <vt:lpstr>Asiakastoiminnot_6</vt:lpstr>
      <vt:lpstr>Energia_ala</vt:lpstr>
      <vt:lpstr>Energia_ala_muu</vt:lpstr>
      <vt:lpstr>Energiantuotanto</vt:lpstr>
      <vt:lpstr>Järjestelmätason_tehokkuus_1</vt:lpstr>
      <vt:lpstr>Ohje!KTEK_TEK</vt:lpstr>
      <vt:lpstr>KTEK_TEK</vt:lpstr>
      <vt:lpstr>Kulutuspään_ratkaisu_2</vt:lpstr>
      <vt:lpstr>Ohje!Kylla_ei</vt:lpstr>
      <vt:lpstr>Kylla_ei</vt:lpstr>
      <vt:lpstr>Muu_5</vt:lpstr>
      <vt:lpstr>Muu_oma_toiminta_10</vt:lpstr>
      <vt:lpstr>Ohje!Toteutusvaihe</vt:lpstr>
      <vt:lpstr>Toteutusvaihe</vt:lpstr>
      <vt:lpstr>Tuotantolaitoksen_tehokkuus_1</vt:lpstr>
      <vt:lpstr>Uusi_energialähde_3</vt:lpstr>
      <vt:lpstr>Verkon_käyttö_7</vt:lpstr>
      <vt:lpstr>Verkon_rakentaminen_ja_kunnossapito_8</vt:lpstr>
      <vt:lpstr>Verkon_suunnittelu_9</vt:lpstr>
    </vt:vector>
  </TitlesOfParts>
  <Manager/>
  <Company>Motiva Oy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Saara Elväs</dc:creator>
  <cp:keywords/>
  <dc:description/>
  <cp:lastModifiedBy>Jaana Federley</cp:lastModifiedBy>
  <cp:revision/>
  <dcterms:created xsi:type="dcterms:W3CDTF">2017-09-04T16:16:30Z</dcterms:created>
  <dcterms:modified xsi:type="dcterms:W3CDTF">2026-09-24T09:12:58Z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0x01010063BA2EC81F7F8548B19A19B7BD0652A6</vt:lpwstr>
  </property>
  <property fmtid="{D5CDD505-2E9C-101B-9397-08002B2CF9AE}" pid="3" name="MediaServiceImageTags">
    <vt:lpwstr/>
  </property>
</Properties>
</file>